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" windowWidth="9542" windowHeight="4671" tabRatio="1000" activeTab="0"/>
  </bookViews>
  <sheets>
    <sheet name="P11c" sheetId="1" r:id="rId1"/>
    <sheet name="aport" sheetId="2" r:id="rId2"/>
    <sheet name="P12c" sheetId="3" r:id="rId3"/>
    <sheet name="deflac_tas" sheetId="4" r:id="rId4"/>
    <sheet name="P13c" sheetId="5" r:id="rId5"/>
    <sheet name="P14c" sheetId="6" r:id="rId6"/>
    <sheet name="P15c" sheetId="7" r:id="rId7"/>
    <sheet name="P16c" sheetId="8" r:id="rId8"/>
    <sheet name="P17c" sheetId="9" r:id="rId9"/>
    <sheet name="P18c" sheetId="10" r:id="rId10"/>
    <sheet name="P19c" sheetId="11" r:id="rId11"/>
    <sheet name="P110c" sheetId="12" r:id="rId12"/>
    <sheet name="P111c" sheetId="13" r:id="rId13"/>
    <sheet name="P112c" sheetId="14" r:id="rId14"/>
    <sheet name="P24" sheetId="15" r:id="rId15"/>
    <sheet name="P25" sheetId="16" r:id="rId16"/>
    <sheet name="P26" sheetId="17" r:id="rId17"/>
    <sheet name="P27" sheetId="18" r:id="rId18"/>
    <sheet name="notas euros" sheetId="19" state="hidden" r:id="rId19"/>
    <sheet name="ajustes P14a" sheetId="20" state="hidden" r:id="rId20"/>
    <sheet name="ajustes P112a" sheetId="21" state="hidden" r:id="rId21"/>
    <sheet name="ajustes CEN" sheetId="22" state="hidden" r:id="rId22"/>
    <sheet name="ajustes CEN-RM" sheetId="23" state="hidden" r:id="rId23"/>
    <sheet name="ajustes RM" sheetId="24" state="hidden" r:id="rId24"/>
  </sheets>
  <definedNames>
    <definedName name="a">#REF!</definedName>
    <definedName name="_xlnm.Print_Area" localSheetId="22">'ajustes CEN-RM'!$A:$IV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<sst xmlns="http://schemas.openxmlformats.org/spreadsheetml/2006/main" count="1626" uniqueCount="194">
  <si>
    <t xml:space="preserve"> 1997</t>
  </si>
  <si>
    <t xml:space="preserve"> 1998</t>
  </si>
  <si>
    <t>Operaciones</t>
  </si>
  <si>
    <t>Código</t>
  </si>
  <si>
    <t>1997</t>
  </si>
  <si>
    <t>1998</t>
  </si>
  <si>
    <t>Tr. I</t>
  </si>
  <si>
    <t>Tr. II</t>
  </si>
  <si>
    <t>Tr. III</t>
  </si>
  <si>
    <t>Tr. IV</t>
  </si>
  <si>
    <t>Formación bruta de capital fijo</t>
  </si>
  <si>
    <t>- Bienes de equipo</t>
  </si>
  <si>
    <t>- Construcción</t>
  </si>
  <si>
    <t>Variación de existencias (*)</t>
  </si>
  <si>
    <t>Demanda interna</t>
  </si>
  <si>
    <t>Exportación de bienes y servicios</t>
  </si>
  <si>
    <t>Importación de bienes y servicios</t>
  </si>
  <si>
    <t>Ramas agraria y pesquera</t>
  </si>
  <si>
    <t>Ramas industriales</t>
  </si>
  <si>
    <t>Ramas de los servicios</t>
  </si>
  <si>
    <t>(*) Aportación al crecimiento del PIB a precios de mercado</t>
  </si>
  <si>
    <t>Variación de existencias</t>
  </si>
  <si>
    <t>Unidad: millones de pesetas</t>
  </si>
  <si>
    <t>RECURSOS</t>
  </si>
  <si>
    <t>P.61</t>
  </si>
  <si>
    <t>P.62</t>
  </si>
  <si>
    <t>P.63</t>
  </si>
  <si>
    <t>Remuneración de asalariados</t>
  </si>
  <si>
    <t>TOTAL</t>
  </si>
  <si>
    <t>EMPLEOS</t>
  </si>
  <si>
    <t>PIB demanda</t>
  </si>
  <si>
    <t>PIB oferta</t>
  </si>
  <si>
    <t>suma trimestres</t>
  </si>
  <si>
    <t>Importaciones de bienes y servicios</t>
  </si>
  <si>
    <t>Exportaciones de bienes y servicios</t>
  </si>
  <si>
    <t>P.7</t>
  </si>
  <si>
    <t>P.71</t>
  </si>
  <si>
    <t>P.72</t>
  </si>
  <si>
    <t>P.6</t>
  </si>
  <si>
    <t>B.11</t>
  </si>
  <si>
    <t>Subvenciones</t>
  </si>
  <si>
    <t>Rentas de la propiedad</t>
  </si>
  <si>
    <t>Transferencias corrientes</t>
  </si>
  <si>
    <t>D.1</t>
  </si>
  <si>
    <t>D.2</t>
  </si>
  <si>
    <t>D.3</t>
  </si>
  <si>
    <t>D.4</t>
  </si>
  <si>
    <t>B.12</t>
  </si>
  <si>
    <t>Transferencias de capital a pagar</t>
  </si>
  <si>
    <t>D.9</t>
  </si>
  <si>
    <t>B.10.1</t>
  </si>
  <si>
    <t>Transferencias de capital a cobrar</t>
  </si>
  <si>
    <t>VARIACIONES DE LOS PASIVOS Y</t>
  </si>
  <si>
    <t>DEL PATRIMONIO NETO</t>
  </si>
  <si>
    <t>B.9</t>
  </si>
  <si>
    <t>VARIACIONES DE LOS ACTIVOS</t>
  </si>
  <si>
    <t>Adquisiciones menos cesiones de</t>
  </si>
  <si>
    <t>activos no financieros no producidos</t>
  </si>
  <si>
    <t>K.2</t>
  </si>
  <si>
    <t xml:space="preserve"> 1999</t>
  </si>
  <si>
    <t xml:space="preserve">  resto del mundo</t>
  </si>
  <si>
    <t>P.73</t>
  </si>
  <si>
    <t xml:space="preserve">  el territorio económico</t>
  </si>
  <si>
    <t>Financiación del Resto del Mundo</t>
  </si>
  <si>
    <t>Capacidad (+) / Necesidad (-) de</t>
  </si>
  <si>
    <t>1. Contabilidad Nacional Trimestral de España. Base 1995</t>
  </si>
  <si>
    <t>Gasto en consumo final</t>
  </si>
  <si>
    <t>- Gasto en consumo final de los hogares</t>
  </si>
  <si>
    <t>- Gasto en consumo final de las ISFLSH</t>
  </si>
  <si>
    <t>- Gasto en consumo final de las AAPP</t>
  </si>
  <si>
    <t>Demanda interna (*)</t>
  </si>
  <si>
    <t>- Exportación de servicios</t>
  </si>
  <si>
    <t>- Importación de servicios</t>
  </si>
  <si>
    <t>Ramas energéticas</t>
  </si>
  <si>
    <t>Construcción</t>
  </si>
  <si>
    <t>- Servicios de mercado</t>
  </si>
  <si>
    <t>- Servicios de no mercado</t>
  </si>
  <si>
    <t>Impuestos netos sobre los productos</t>
  </si>
  <si>
    <t>- IVA que grava los productos</t>
  </si>
  <si>
    <t>- Impuestos netos sobre productos importados</t>
  </si>
  <si>
    <t>- Otros impuestos netos sobre los productos</t>
  </si>
  <si>
    <t>Excedente bruto de explotación / Renta mixta</t>
  </si>
  <si>
    <t>PRODUCTO INTERIOR BRUTO a precios de mercado</t>
  </si>
  <si>
    <t>1999</t>
  </si>
  <si>
    <t>- Importaciones de bienes (fob)</t>
  </si>
  <si>
    <t>- Importaciones de servicios</t>
  </si>
  <si>
    <t>- Consumo de residentes en el</t>
  </si>
  <si>
    <t>- Exportaciones de bienes (fob)</t>
  </si>
  <si>
    <t>- Exportaciones de servicios</t>
  </si>
  <si>
    <t>- Consumo de no residentes en</t>
  </si>
  <si>
    <t>1996</t>
  </si>
  <si>
    <t>-</t>
  </si>
  <si>
    <t>P.3</t>
  </si>
  <si>
    <t>P.51</t>
  </si>
  <si>
    <t>P.52</t>
  </si>
  <si>
    <t>D.21-D.31</t>
  </si>
  <si>
    <t>D.211</t>
  </si>
  <si>
    <t>D.212-D.311</t>
  </si>
  <si>
    <t>D.214-D.319</t>
  </si>
  <si>
    <t>B.2 / B.3</t>
  </si>
  <si>
    <t>D.2-D.3</t>
  </si>
  <si>
    <t>Impuestos netos sobre producción e importaciones</t>
  </si>
  <si>
    <t>1.1.c. Producto Interior Bruto trimestral y sus componentes. Precios constantes de 1995</t>
  </si>
  <si>
    <t>1.3.c. Producto Interior Bruto trimestral y sus componentes. Precios constantes de 1995</t>
  </si>
  <si>
    <t>1.4.c. Producto Interior Bruto trimestral y sus componentes. Precios corrientes</t>
  </si>
  <si>
    <t>1.2.c. Producto Interior Bruto trimestral y sus componentes. Precios corrientes</t>
  </si>
  <si>
    <t>1.5.c. Producto Interior Bruto trimestral y sus componentes. Precios constantes de 1995</t>
  </si>
  <si>
    <t>1.6.c. Producto Interior Bruto trimestral y sus componentes. Precios corrientes</t>
  </si>
  <si>
    <t>PIB rentas</t>
  </si>
  <si>
    <t>Saldo intercambios exteriores b.y s.</t>
  </si>
  <si>
    <t>Saldo operaciones corrientes</t>
  </si>
  <si>
    <t>Variaciones patrimonio neto</t>
  </si>
  <si>
    <t>Capacidad/Necesidad Financiación</t>
  </si>
  <si>
    <t>Recursos</t>
  </si>
  <si>
    <t>Empleos</t>
  </si>
  <si>
    <t>Total Activos</t>
  </si>
  <si>
    <t>01-03</t>
  </si>
  <si>
    <t>04-12</t>
  </si>
  <si>
    <t>13-40</t>
  </si>
  <si>
    <t>41</t>
  </si>
  <si>
    <t>42-74</t>
  </si>
  <si>
    <t>42-65/74</t>
  </si>
  <si>
    <t>42-65 / 74</t>
  </si>
  <si>
    <t>66-73</t>
  </si>
  <si>
    <t>Total</t>
  </si>
  <si>
    <t>NOTAS SOBRE LOS AJUSTES DE LAS TABLAS EN EUROS</t>
  </si>
  <si>
    <t xml:space="preserve">En general, el ajuste se realiza sumando o restando 0,01 (según el descuadre sea positivo o negativo, </t>
  </si>
  <si>
    <t>respectivamente) a la primera partida del agregado correspondiente, comprobando que no se modifica</t>
  </si>
  <si>
    <t>el primer decimal; si es así, el ajuste se realiza en la siguiente partida.</t>
  </si>
  <si>
    <t>En el caso del PIB, se ajusta la primera partida que no esté, a su vez, desagregada.</t>
  </si>
  <si>
    <t>En el PIB por demanda, se ajusta la Demanda interna, por lo cual es posible que haya que ajustar</t>
  </si>
  <si>
    <t>también la Variación de existencias (que es la partida que se utiliza para ajustar la Demanda interna)</t>
  </si>
  <si>
    <t>Se siguen los mismos criterios que en el caso anterior.</t>
  </si>
  <si>
    <t>Ajustes en euros: Tablas RM</t>
  </si>
  <si>
    <t>2. Cuentas de la Economía Nacional y del Resto del Mundo. Base 1995</t>
  </si>
  <si>
    <t>Renta disponible</t>
  </si>
  <si>
    <t>Renta disponible neta</t>
  </si>
  <si>
    <t>Ahorro</t>
  </si>
  <si>
    <t>D.5/D.7</t>
  </si>
  <si>
    <t>Saldo anterior</t>
  </si>
  <si>
    <t>Total Pasivos</t>
  </si>
  <si>
    <t>Tabla P25</t>
  </si>
  <si>
    <t>Tabla P26</t>
  </si>
  <si>
    <t>Tabla P27</t>
  </si>
  <si>
    <t>En general, se siguen los mismos criterios que en los casos anteriores.</t>
  </si>
  <si>
    <t xml:space="preserve">Cuando se produce un desajuste simultáneo en los Empleos (o Activos) y en el Saldo correspondiente, </t>
  </si>
  <si>
    <t>lo más sencillo es ajustar directamente dicho Saldo (con signo contrario al de su descuadre).</t>
  </si>
  <si>
    <t>2.4. Resto del mundo. Operaciones corrientes. Cuenta de intercambios exteriores de bienes y servicios</t>
  </si>
  <si>
    <t>2.5. Resto del mundo. Operaciones corrientes. Cuenta de rentas primarias y transferencias corrientes</t>
  </si>
  <si>
    <t>2.6. Resto del mundo. Operaciones de capital. Cuenta de variaciones del patrimonio neto</t>
  </si>
  <si>
    <t>2.7. Resto del mundo. Operaciones de capital. Cuenta de adquisiciones de activos no financieros</t>
  </si>
  <si>
    <t>CTRM: P24-P27</t>
  </si>
  <si>
    <t>CEN: P21-P23</t>
  </si>
  <si>
    <t>Tabla P24</t>
  </si>
  <si>
    <t>Ajustes en euros: Cuentas EN</t>
  </si>
  <si>
    <t>Tabla P21</t>
  </si>
  <si>
    <t>Tabla P22</t>
  </si>
  <si>
    <t>Tabla P23</t>
  </si>
  <si>
    <t>1.1.d. Producto Interior Bruto trimestral y sus componentes. Precios constantes de 1995</t>
  </si>
  <si>
    <t>Demanda externa</t>
  </si>
  <si>
    <t>1.2.d. Producto Interior Bruto trimestral y sus componentes. Deflactores</t>
  </si>
  <si>
    <t>- Exportación de bienes (fob)</t>
  </si>
  <si>
    <t>- Importación de bienes (fob)</t>
  </si>
  <si>
    <t>CNTR: P14a</t>
  </si>
  <si>
    <t>Ajustes en euros: Tabla P14a</t>
  </si>
  <si>
    <t>Ajustes Tablas CEN-RM</t>
  </si>
  <si>
    <t>Rentas primarias recibidas</t>
  </si>
  <si>
    <t>Transferencias corrientes recibidas</t>
  </si>
  <si>
    <t>Rentas primarias pagadas</t>
  </si>
  <si>
    <t>Transferencias corrientes pagadas</t>
  </si>
  <si>
    <t>PERSONAS</t>
  </si>
  <si>
    <t>PUESTOS DE TRABAJO</t>
  </si>
  <si>
    <t>PUESTOS DE TRABAJO EQUIVALENTES A TIEMPO COMPLETO</t>
  </si>
  <si>
    <t>1.12.c. Remuneración de asalariados por ramas de actividad. Precios corrientes</t>
  </si>
  <si>
    <t>1.11.c. Remuneración de asalariados por ramas de actividad. Precios corrientes</t>
  </si>
  <si>
    <t>1.10.c. Empleo por ramas de actividad. Asalariados</t>
  </si>
  <si>
    <t>1.9.c. Empleo por ramas de actividad. Ocupados</t>
  </si>
  <si>
    <t>1.8.c. Empleo por ramas de actividad. Asalariados</t>
  </si>
  <si>
    <t>1.7.c. Empleo por ramas de actividad. Ocupados</t>
  </si>
  <si>
    <t>CNTR: P112a</t>
  </si>
  <si>
    <t>Ajustes en euros: Tabla P112a</t>
  </si>
  <si>
    <t>Saldo de intercambios exteriores de bienes y servicios</t>
  </si>
  <si>
    <t>Saldo de intercambios exteriores  de bienes y servicios</t>
  </si>
  <si>
    <t>Impuestos sobre la producción y las importaciones</t>
  </si>
  <si>
    <t>Saldo de las operaciones corrientes con el exterior</t>
  </si>
  <si>
    <t>Variaciones del patrimonio neto debidas al ahorro y a las transferencias de capital</t>
  </si>
  <si>
    <t>Ciclo-tendencia. Unidad: millones de pesetas</t>
  </si>
  <si>
    <t>Ciclo-tendencia. Tasas de variación interanual</t>
  </si>
  <si>
    <t>Ciclo-tendencia</t>
  </si>
  <si>
    <t>Ciclo-tendencia. Tasas de variación intertrimestral</t>
  </si>
  <si>
    <t>Ciclo-tendencia. Aportaciones al crecimiento del PIB a precios de mercado</t>
  </si>
  <si>
    <t>2000</t>
  </si>
  <si>
    <t>2001</t>
  </si>
  <si>
    <t xml:space="preserve">    primer trimestre de 2000</t>
  </si>
</sst>
</file>

<file path=xl/styles.xml><?xml version="1.0" encoding="utf-8"?>
<styleSheet xmlns="http://schemas.openxmlformats.org/spreadsheetml/2006/main">
  <numFmts count="18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0.0000"/>
    <numFmt numFmtId="170" formatCode="0.00000"/>
    <numFmt numFmtId="171" formatCode="0.000000"/>
    <numFmt numFmtId="172" formatCode="0.0E+00;\ф"/>
    <numFmt numFmtId="173" formatCode="0.0E+00;\ଠ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name val="Arial"/>
      <family val="2"/>
    </font>
    <font>
      <b/>
      <sz val="14"/>
      <name val="Arial"/>
      <family val="0"/>
    </font>
    <font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3" xfId="0" applyFont="1" applyBorder="1" applyAlignment="1">
      <alignment/>
    </xf>
    <xf numFmtId="0" fontId="7" fillId="0" borderId="0" xfId="0" applyFont="1" applyAlignment="1">
      <alignment/>
    </xf>
    <xf numFmtId="0" fontId="0" fillId="0" borderId="3" xfId="0" applyFont="1" applyBorder="1" applyAlignment="1">
      <alignment/>
    </xf>
    <xf numFmtId="0" fontId="1" fillId="0" borderId="0" xfId="0" applyFont="1" applyAlignment="1">
      <alignment/>
    </xf>
    <xf numFmtId="0" fontId="6" fillId="0" borderId="2" xfId="0" applyFont="1" applyBorder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 quotePrefix="1">
      <alignment horizontal="left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 quotePrefix="1">
      <alignment horizontal="left"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/>
    </xf>
    <xf numFmtId="0" fontId="9" fillId="0" borderId="0" xfId="0" applyFont="1" applyAlignment="1" quotePrefix="1">
      <alignment horizontal="left"/>
    </xf>
    <xf numFmtId="165" fontId="6" fillId="0" borderId="0" xfId="0" applyNumberFormat="1" applyFont="1" applyAlignment="1">
      <alignment/>
    </xf>
    <xf numFmtId="165" fontId="6" fillId="0" borderId="0" xfId="0" applyNumberFormat="1" applyFont="1" applyBorder="1" applyAlignment="1">
      <alignment/>
    </xf>
    <xf numFmtId="0" fontId="0" fillId="0" borderId="2" xfId="0" applyBorder="1" applyAlignment="1" quotePrefix="1">
      <alignment horizontal="left"/>
    </xf>
    <xf numFmtId="167" fontId="7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3" xfId="0" applyNumberFormat="1" applyFont="1" applyBorder="1" applyAlignment="1">
      <alignment/>
    </xf>
    <xf numFmtId="165" fontId="0" fillId="0" borderId="0" xfId="0" applyNumberFormat="1" applyBorder="1" applyAlignment="1" quotePrefix="1">
      <alignment horizontal="left"/>
    </xf>
    <xf numFmtId="3" fontId="7" fillId="0" borderId="0" xfId="0" applyNumberFormat="1" applyFont="1" applyBorder="1" applyAlignment="1">
      <alignment/>
    </xf>
    <xf numFmtId="3" fontId="7" fillId="0" borderId="0" xfId="16" applyNumberFormat="1" applyFont="1" applyAlignment="1">
      <alignment/>
    </xf>
    <xf numFmtId="3" fontId="7" fillId="0" borderId="3" xfId="16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1" fillId="0" borderId="3" xfId="16" applyNumberFormat="1" applyFont="1" applyBorder="1" applyAlignment="1">
      <alignment/>
    </xf>
    <xf numFmtId="0" fontId="6" fillId="0" borderId="1" xfId="0" applyFont="1" applyBorder="1" applyAlignment="1">
      <alignment/>
    </xf>
    <xf numFmtId="0" fontId="0" fillId="0" borderId="0" xfId="0" applyFont="1" applyBorder="1" applyAlignment="1">
      <alignment/>
    </xf>
    <xf numFmtId="3" fontId="7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167" fontId="7" fillId="0" borderId="0" xfId="16" applyNumberFormat="1" applyFont="1" applyAlignment="1">
      <alignment/>
    </xf>
    <xf numFmtId="3" fontId="7" fillId="0" borderId="2" xfId="16" applyNumberFormat="1" applyFont="1" applyBorder="1" applyAlignment="1">
      <alignment/>
    </xf>
    <xf numFmtId="3" fontId="7" fillId="0" borderId="0" xfId="16" applyNumberFormat="1" applyFont="1" applyBorder="1" applyAlignment="1">
      <alignment/>
    </xf>
    <xf numFmtId="3" fontId="11" fillId="0" borderId="0" xfId="16" applyNumberFormat="1" applyFont="1" applyBorder="1" applyAlignment="1">
      <alignment/>
    </xf>
    <xf numFmtId="167" fontId="11" fillId="0" borderId="0" xfId="0" applyNumberFormat="1" applyFont="1" applyBorder="1" applyAlignment="1">
      <alignment/>
    </xf>
    <xf numFmtId="167" fontId="7" fillId="0" borderId="0" xfId="16" applyNumberFormat="1" applyFont="1" applyBorder="1" applyAlignment="1">
      <alignment/>
    </xf>
    <xf numFmtId="0" fontId="9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0" fontId="12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14" fillId="0" borderId="0" xfId="0" applyFont="1" applyAlignment="1">
      <alignment/>
    </xf>
    <xf numFmtId="165" fontId="7" fillId="0" borderId="0" xfId="0" applyNumberFormat="1" applyFont="1" applyAlignment="1">
      <alignment/>
    </xf>
    <xf numFmtId="4" fontId="13" fillId="0" borderId="0" xfId="0" applyNumberFormat="1" applyFont="1" applyFill="1" applyAlignment="1">
      <alignment/>
    </xf>
    <xf numFmtId="3" fontId="7" fillId="0" borderId="4" xfId="16" applyNumberFormat="1" applyFont="1" applyBorder="1" applyAlignment="1">
      <alignment/>
    </xf>
    <xf numFmtId="3" fontId="7" fillId="0" borderId="5" xfId="16" applyNumberFormat="1" applyFont="1" applyBorder="1" applyAlignment="1">
      <alignment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/>
    </xf>
    <xf numFmtId="3" fontId="11" fillId="0" borderId="0" xfId="16" applyNumberFormat="1" applyFont="1" applyAlignment="1">
      <alignment/>
    </xf>
    <xf numFmtId="0" fontId="11" fillId="0" borderId="0" xfId="0" applyFont="1" applyBorder="1" applyAlignment="1">
      <alignment/>
    </xf>
    <xf numFmtId="165" fontId="7" fillId="0" borderId="0" xfId="0" applyNumberFormat="1" applyFont="1" applyBorder="1" applyAlignment="1">
      <alignment/>
    </xf>
    <xf numFmtId="4" fontId="7" fillId="0" borderId="0" xfId="16" applyNumberFormat="1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165" fontId="7" fillId="0" borderId="3" xfId="0" applyNumberFormat="1" applyFont="1" applyBorder="1" applyAlignment="1">
      <alignment/>
    </xf>
    <xf numFmtId="165" fontId="11" fillId="0" borderId="3" xfId="0" applyNumberFormat="1" applyFont="1" applyBorder="1" applyAlignment="1">
      <alignment/>
    </xf>
    <xf numFmtId="165" fontId="11" fillId="0" borderId="0" xfId="0" applyNumberFormat="1" applyFont="1" applyBorder="1" applyAlignment="1">
      <alignment/>
    </xf>
    <xf numFmtId="165" fontId="11" fillId="0" borderId="2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6" fillId="0" borderId="3" xfId="0" applyFont="1" applyBorder="1" applyAlignment="1" quotePrefix="1">
      <alignment/>
    </xf>
    <xf numFmtId="0" fontId="6" fillId="0" borderId="2" xfId="0" applyFont="1" applyBorder="1" applyAlignment="1" quotePrefix="1">
      <alignment horizontal="left"/>
    </xf>
    <xf numFmtId="165" fontId="6" fillId="0" borderId="2" xfId="0" applyNumberFormat="1" applyFont="1" applyBorder="1" applyAlignment="1" quotePrefix="1">
      <alignment horizontal="left"/>
    </xf>
    <xf numFmtId="165" fontId="6" fillId="0" borderId="0" xfId="0" applyNumberFormat="1" applyFont="1" applyBorder="1" applyAlignment="1" quotePrefix="1">
      <alignment horizontal="left"/>
    </xf>
    <xf numFmtId="4" fontId="6" fillId="0" borderId="2" xfId="16" applyNumberFormat="1" applyFont="1" applyBorder="1" applyAlignment="1" quotePrefix="1">
      <alignment horizontal="left"/>
    </xf>
    <xf numFmtId="4" fontId="6" fillId="0" borderId="0" xfId="16" applyNumberFormat="1" applyFont="1" applyBorder="1" applyAlignment="1" quotePrefix="1">
      <alignment horizontal="left"/>
    </xf>
    <xf numFmtId="0" fontId="0" fillId="0" borderId="5" xfId="0" applyFont="1" applyBorder="1" applyAlignment="1">
      <alignment/>
    </xf>
    <xf numFmtId="0" fontId="1" fillId="0" borderId="0" xfId="0" applyFont="1" applyAlignment="1">
      <alignment/>
    </xf>
    <xf numFmtId="0" fontId="10" fillId="0" borderId="4" xfId="0" applyFont="1" applyBorder="1" applyAlignment="1">
      <alignment/>
    </xf>
    <xf numFmtId="165" fontId="11" fillId="0" borderId="4" xfId="0" applyNumberFormat="1" applyFont="1" applyBorder="1" applyAlignment="1">
      <alignment/>
    </xf>
    <xf numFmtId="0" fontId="6" fillId="0" borderId="6" xfId="0" applyFont="1" applyBorder="1" applyAlignment="1">
      <alignment/>
    </xf>
    <xf numFmtId="165" fontId="6" fillId="0" borderId="6" xfId="0" applyNumberFormat="1" applyFont="1" applyBorder="1" applyAlignment="1" quotePrefix="1">
      <alignment horizontal="left"/>
    </xf>
    <xf numFmtId="3" fontId="15" fillId="0" borderId="0" xfId="0" applyNumberFormat="1" applyFont="1" applyAlignment="1">
      <alignment/>
    </xf>
    <xf numFmtId="3" fontId="15" fillId="0" borderId="0" xfId="0" applyNumberFormat="1" applyFont="1" applyBorder="1" applyAlignment="1">
      <alignment/>
    </xf>
    <xf numFmtId="3" fontId="15" fillId="0" borderId="0" xfId="0" applyNumberFormat="1" applyFont="1" applyFill="1" applyAlignment="1">
      <alignment/>
    </xf>
    <xf numFmtId="3" fontId="15" fillId="0" borderId="3" xfId="0" applyNumberFormat="1" applyFont="1" applyBorder="1" applyAlignment="1">
      <alignment/>
    </xf>
    <xf numFmtId="3" fontId="16" fillId="0" borderId="3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" fontId="16" fillId="0" borderId="2" xfId="0" applyNumberFormat="1" applyFont="1" applyBorder="1" applyAlignment="1">
      <alignment/>
    </xf>
    <xf numFmtId="165" fontId="11" fillId="0" borderId="5" xfId="0" applyNumberFormat="1" applyFont="1" applyBorder="1" applyAlignment="1">
      <alignment/>
    </xf>
    <xf numFmtId="3" fontId="16" fillId="0" borderId="5" xfId="0" applyNumberFormat="1" applyFont="1" applyBorder="1" applyAlignment="1">
      <alignment/>
    </xf>
    <xf numFmtId="165" fontId="7" fillId="0" borderId="0" xfId="0" applyNumberFormat="1" applyFont="1" applyAlignment="1" quotePrefix="1">
      <alignment horizontal="right"/>
    </xf>
    <xf numFmtId="3" fontId="16" fillId="0" borderId="4" xfId="0" applyNumberFormat="1" applyFont="1" applyBorder="1" applyAlignment="1">
      <alignment/>
    </xf>
    <xf numFmtId="3" fontId="15" fillId="0" borderId="6" xfId="0" applyNumberFormat="1" applyFont="1" applyBorder="1" applyAlignment="1" quotePrefix="1">
      <alignment horizontal="left"/>
    </xf>
    <xf numFmtId="3" fontId="15" fillId="0" borderId="0" xfId="0" applyNumberFormat="1" applyFont="1" applyBorder="1" applyAlignment="1" quotePrefix="1">
      <alignment horizontal="left"/>
    </xf>
    <xf numFmtId="3" fontId="15" fillId="0" borderId="6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15" fillId="0" borderId="0" xfId="0" applyFont="1" applyAlignment="1">
      <alignment/>
    </xf>
    <xf numFmtId="0" fontId="15" fillId="0" borderId="5" xfId="0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4" xfId="0" applyFont="1" applyBorder="1" applyAlignment="1">
      <alignment/>
    </xf>
    <xf numFmtId="0" fontId="7" fillId="0" borderId="6" xfId="0" applyFont="1" applyBorder="1" applyAlignment="1">
      <alignment/>
    </xf>
    <xf numFmtId="169" fontId="13" fillId="0" borderId="7" xfId="0" applyNumberFormat="1" applyFont="1" applyBorder="1" applyAlignment="1">
      <alignment/>
    </xf>
    <xf numFmtId="165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169" fontId="13" fillId="0" borderId="8" xfId="0" applyNumberFormat="1" applyFont="1" applyBorder="1" applyAlignment="1">
      <alignment/>
    </xf>
    <xf numFmtId="0" fontId="14" fillId="0" borderId="9" xfId="0" applyFont="1" applyBorder="1" applyAlignment="1">
      <alignment/>
    </xf>
    <xf numFmtId="4" fontId="13" fillId="0" borderId="9" xfId="0" applyNumberFormat="1" applyFont="1" applyFill="1" applyBorder="1" applyAlignment="1">
      <alignment/>
    </xf>
    <xf numFmtId="49" fontId="7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0" fontId="17" fillId="0" borderId="0" xfId="0" applyFont="1" applyAlignment="1">
      <alignment/>
    </xf>
    <xf numFmtId="0" fontId="0" fillId="0" borderId="0" xfId="0" applyAlignment="1" quotePrefix="1">
      <alignment/>
    </xf>
    <xf numFmtId="0" fontId="6" fillId="0" borderId="6" xfId="0" applyFont="1" applyBorder="1" applyAlignment="1">
      <alignment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10" fillId="0" borderId="3" xfId="0" applyFont="1" applyBorder="1" applyAlignment="1">
      <alignment wrapText="1"/>
    </xf>
    <xf numFmtId="0" fontId="6" fillId="0" borderId="0" xfId="0" applyFont="1" applyBorder="1" applyAlignment="1">
      <alignment wrapText="1"/>
    </xf>
    <xf numFmtId="165" fontId="15" fillId="0" borderId="0" xfId="0" applyNumberFormat="1" applyFont="1" applyAlignment="1">
      <alignment/>
    </xf>
    <xf numFmtId="165" fontId="15" fillId="0" borderId="0" xfId="0" applyNumberFormat="1" applyFont="1" applyBorder="1" applyAlignment="1">
      <alignment/>
    </xf>
    <xf numFmtId="0" fontId="14" fillId="0" borderId="9" xfId="0" applyFont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BA3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2.7109375" style="0" customWidth="1"/>
    <col min="2" max="2" width="0.5625" style="0" customWidth="1"/>
    <col min="3" max="3" width="8.7109375" style="0" customWidth="1"/>
    <col min="4" max="4" width="0.5625" style="0" customWidth="1"/>
    <col min="5" max="5" width="6.7109375" style="14" hidden="1" customWidth="1"/>
    <col min="6" max="6" width="0.5625" style="14" hidden="1" customWidth="1"/>
    <col min="7" max="7" width="6.7109375" style="14" customWidth="1"/>
    <col min="8" max="8" width="0.5625" style="14" customWidth="1"/>
    <col min="9" max="9" width="6.7109375" style="14" customWidth="1"/>
    <col min="10" max="10" width="0.5625" style="14" customWidth="1"/>
    <col min="11" max="11" width="6.7109375" style="14" hidden="1" customWidth="1"/>
    <col min="12" max="12" width="0.5625" style="14" hidden="1" customWidth="1"/>
    <col min="13" max="13" width="6.7109375" style="14" hidden="1" customWidth="1"/>
    <col min="14" max="14" width="0.5625" style="14" hidden="1" customWidth="1"/>
    <col min="15" max="15" width="6.7109375" style="0" hidden="1" customWidth="1"/>
    <col min="16" max="16" width="0.5625" style="0" hidden="1" customWidth="1"/>
    <col min="17" max="17" width="6.7109375" style="0" hidden="1" customWidth="1"/>
    <col min="18" max="18" width="0.5625" style="0" hidden="1" customWidth="1"/>
    <col min="19" max="19" width="6.7109375" style="0" hidden="1" customWidth="1"/>
    <col min="20" max="20" width="0.5625" style="0" hidden="1" customWidth="1"/>
    <col min="21" max="21" width="6.7109375" style="0" hidden="1" customWidth="1"/>
    <col min="22" max="22" width="0.5625" style="0" hidden="1" customWidth="1"/>
    <col min="23" max="23" width="6.7109375" style="0" customWidth="1"/>
    <col min="24" max="24" width="0.5625" style="0" customWidth="1"/>
    <col min="25" max="25" width="6.7109375" style="0" customWidth="1"/>
    <col min="26" max="26" width="0.5625" style="0" customWidth="1"/>
    <col min="27" max="27" width="6.7109375" style="0" customWidth="1"/>
    <col min="28" max="28" width="0.5625" style="0" customWidth="1"/>
    <col min="29" max="29" width="6.7109375" style="0" customWidth="1"/>
    <col min="30" max="30" width="0.5625" style="0" customWidth="1"/>
    <col min="31" max="31" width="6.7109375" style="0" customWidth="1"/>
    <col min="32" max="32" width="0.5625" style="0" customWidth="1"/>
    <col min="33" max="33" width="6.7109375" style="0" customWidth="1"/>
    <col min="34" max="34" width="0.5625" style="0" customWidth="1"/>
    <col min="35" max="35" width="6.7109375" style="0" customWidth="1"/>
    <col min="36" max="36" width="0.5625" style="0" customWidth="1"/>
    <col min="37" max="37" width="6.7109375" style="0" customWidth="1"/>
    <col min="38" max="38" width="0.5625" style="0" customWidth="1"/>
    <col min="39" max="39" width="6.7109375" style="0" customWidth="1"/>
    <col min="40" max="40" width="0.5625" style="0" hidden="1" customWidth="1"/>
    <col min="41" max="41" width="6.7109375" style="0" hidden="1" customWidth="1"/>
    <col min="42" max="42" width="0.5625" style="0" hidden="1" customWidth="1"/>
    <col min="43" max="43" width="6.7109375" style="0" hidden="1" customWidth="1"/>
    <col min="44" max="44" width="0.5625" style="0" hidden="1" customWidth="1"/>
    <col min="45" max="45" width="6.7109375" style="0" hidden="1" customWidth="1"/>
    <col min="46" max="46" width="0.5625" style="0" hidden="1" customWidth="1"/>
    <col min="47" max="47" width="6.7109375" style="0" hidden="1" customWidth="1"/>
    <col min="48" max="48" width="0.5625" style="0" hidden="1" customWidth="1"/>
    <col min="49" max="49" width="6.7109375" style="0" hidden="1" customWidth="1"/>
    <col min="50" max="50" width="0.5625" style="0" hidden="1" customWidth="1"/>
    <col min="51" max="51" width="6.7109375" style="0" hidden="1" customWidth="1"/>
    <col min="52" max="52" width="0.5625" style="0" hidden="1" customWidth="1"/>
    <col min="53" max="53" width="6.7109375" style="0" hidden="1" customWidth="1"/>
  </cols>
  <sheetData>
    <row r="1" spans="1:14" s="21" customFormat="1" ht="16.5" customHeight="1">
      <c r="A1" s="20" t="s">
        <v>65</v>
      </c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21" customFormat="1" ht="16.5" customHeight="1">
      <c r="A2" s="3" t="s">
        <v>193</v>
      </c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4" ht="19.5" customHeight="1">
      <c r="A3" s="2"/>
      <c r="B3" s="2"/>
      <c r="C3" s="2"/>
      <c r="D3" s="2"/>
    </row>
    <row r="4" ht="15" customHeight="1">
      <c r="A4" s="23" t="s">
        <v>102</v>
      </c>
    </row>
    <row r="5" ht="15" customHeight="1">
      <c r="A5" s="1" t="s">
        <v>187</v>
      </c>
    </row>
    <row r="6" spans="1:53" ht="5.25" customHeight="1" thickBot="1">
      <c r="A6" s="4"/>
      <c r="B6" s="4"/>
      <c r="C6" s="4"/>
      <c r="D6" s="4"/>
      <c r="E6" s="15"/>
      <c r="F6" s="15"/>
      <c r="G6" s="15"/>
      <c r="H6" s="15"/>
      <c r="I6" s="15"/>
      <c r="J6" s="15"/>
      <c r="K6" s="15"/>
      <c r="L6" s="15"/>
      <c r="M6" s="15"/>
      <c r="N6" s="15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15" customHeight="1" thickBot="1" thickTop="1">
      <c r="A7" s="7"/>
      <c r="B7" s="18"/>
      <c r="C7" s="7"/>
      <c r="D7" s="18"/>
      <c r="E7" s="24"/>
      <c r="F7" s="25"/>
      <c r="G7" s="24"/>
      <c r="H7" s="25"/>
      <c r="I7" s="24"/>
      <c r="J7" s="24"/>
      <c r="K7" s="24"/>
      <c r="L7" s="24"/>
      <c r="M7" s="24"/>
      <c r="N7" s="25"/>
      <c r="O7" s="80" t="s">
        <v>4</v>
      </c>
      <c r="P7" s="80"/>
      <c r="Q7" s="13"/>
      <c r="R7" s="13"/>
      <c r="S7" s="13"/>
      <c r="T7" s="13"/>
      <c r="U7" s="13"/>
      <c r="V7" s="18"/>
      <c r="W7" s="80" t="s">
        <v>5</v>
      </c>
      <c r="X7" s="80"/>
      <c r="Y7" s="13"/>
      <c r="Z7" s="13"/>
      <c r="AA7" s="13"/>
      <c r="AB7" s="13"/>
      <c r="AC7" s="13"/>
      <c r="AD7" s="18"/>
      <c r="AE7" s="80" t="s">
        <v>83</v>
      </c>
      <c r="AF7" s="13"/>
      <c r="AG7" s="80"/>
      <c r="AH7" s="13"/>
      <c r="AI7" s="80"/>
      <c r="AJ7" s="13"/>
      <c r="AK7" s="80"/>
      <c r="AL7" s="18"/>
      <c r="AM7" s="80" t="s">
        <v>191</v>
      </c>
      <c r="AN7" s="13"/>
      <c r="AO7" s="80"/>
      <c r="AP7" s="13"/>
      <c r="AQ7" s="80"/>
      <c r="AR7" s="13"/>
      <c r="AS7" s="80"/>
      <c r="AT7" s="18"/>
      <c r="AU7" s="80" t="s">
        <v>192</v>
      </c>
      <c r="AV7" s="13"/>
      <c r="AW7" s="80"/>
      <c r="AX7" s="13"/>
      <c r="AY7" s="80"/>
      <c r="AZ7" s="13"/>
      <c r="BA7" s="80"/>
    </row>
    <row r="8" spans="1:53" ht="15" customHeight="1" thickBot="1">
      <c r="A8" s="13" t="s">
        <v>2</v>
      </c>
      <c r="B8" s="18"/>
      <c r="C8" s="13" t="s">
        <v>3</v>
      </c>
      <c r="D8" s="18"/>
      <c r="E8" s="81" t="s">
        <v>4</v>
      </c>
      <c r="F8" s="82"/>
      <c r="G8" s="81" t="s">
        <v>5</v>
      </c>
      <c r="H8" s="82"/>
      <c r="I8" s="81" t="s">
        <v>83</v>
      </c>
      <c r="J8" s="82"/>
      <c r="K8" s="81" t="s">
        <v>191</v>
      </c>
      <c r="L8" s="82"/>
      <c r="M8" s="81" t="s">
        <v>192</v>
      </c>
      <c r="N8" s="82"/>
      <c r="O8" s="13" t="s">
        <v>6</v>
      </c>
      <c r="P8" s="18"/>
      <c r="Q8" s="13" t="s">
        <v>7</v>
      </c>
      <c r="R8" s="18"/>
      <c r="S8" s="13" t="s">
        <v>8</v>
      </c>
      <c r="T8" s="18"/>
      <c r="U8" s="13" t="s">
        <v>9</v>
      </c>
      <c r="V8" s="18"/>
      <c r="W8" s="13" t="s">
        <v>6</v>
      </c>
      <c r="X8" s="18"/>
      <c r="Y8" s="13" t="s">
        <v>7</v>
      </c>
      <c r="Z8" s="18"/>
      <c r="AA8" s="13" t="s">
        <v>8</v>
      </c>
      <c r="AB8" s="18"/>
      <c r="AC8" s="13" t="s">
        <v>9</v>
      </c>
      <c r="AD8" s="18"/>
      <c r="AE8" s="13" t="s">
        <v>6</v>
      </c>
      <c r="AF8" s="18"/>
      <c r="AG8" s="13" t="s">
        <v>7</v>
      </c>
      <c r="AH8" s="18"/>
      <c r="AI8" s="13" t="s">
        <v>8</v>
      </c>
      <c r="AJ8" s="18"/>
      <c r="AK8" s="13" t="s">
        <v>9</v>
      </c>
      <c r="AL8" s="18"/>
      <c r="AM8" s="13" t="s">
        <v>6</v>
      </c>
      <c r="AN8" s="18"/>
      <c r="AO8" s="13" t="s">
        <v>7</v>
      </c>
      <c r="AP8" s="18"/>
      <c r="AQ8" s="13" t="s">
        <v>8</v>
      </c>
      <c r="AR8" s="18"/>
      <c r="AS8" s="13" t="s">
        <v>9</v>
      </c>
      <c r="AT8" s="18"/>
      <c r="AU8" s="13" t="s">
        <v>6</v>
      </c>
      <c r="AV8" s="18"/>
      <c r="AW8" s="13" t="s">
        <v>7</v>
      </c>
      <c r="AX8" s="18"/>
      <c r="AY8" s="13" t="s">
        <v>8</v>
      </c>
      <c r="AZ8" s="18"/>
      <c r="BA8" s="13" t="s">
        <v>9</v>
      </c>
    </row>
    <row r="9" spans="1:53" ht="12.75" customHeight="1">
      <c r="A9" s="7" t="s">
        <v>66</v>
      </c>
      <c r="B9" s="18"/>
      <c r="C9" s="10" t="s">
        <v>92</v>
      </c>
      <c r="D9" s="19"/>
      <c r="E9" s="63">
        <v>2.8392663519658745</v>
      </c>
      <c r="F9" s="71"/>
      <c r="G9" s="63">
        <v>3.6355657146026843</v>
      </c>
      <c r="H9" s="71"/>
      <c r="I9" s="63">
        <v>3.8389257878147065</v>
      </c>
      <c r="J9" s="63"/>
      <c r="K9" s="63">
        <v>-74.44119449401212</v>
      </c>
      <c r="L9" s="63"/>
      <c r="M9" s="63">
        <v>-100</v>
      </c>
      <c r="N9" s="71"/>
      <c r="O9" s="63">
        <v>1.9558837360531545</v>
      </c>
      <c r="P9" s="71"/>
      <c r="Q9" s="63">
        <v>2.4896457449794296</v>
      </c>
      <c r="R9" s="71"/>
      <c r="S9" s="63">
        <v>3.1977791901818042</v>
      </c>
      <c r="T9" s="71"/>
      <c r="U9" s="63">
        <v>3.702848669165504</v>
      </c>
      <c r="V9" s="71"/>
      <c r="W9" s="63">
        <v>3.566879850710847</v>
      </c>
      <c r="X9" s="71"/>
      <c r="Y9" s="63">
        <v>3.602712706192257</v>
      </c>
      <c r="Z9" s="71"/>
      <c r="AA9" s="63">
        <v>3.6377268064709645</v>
      </c>
      <c r="AB9" s="71"/>
      <c r="AC9" s="63">
        <v>3.732425169036313</v>
      </c>
      <c r="AD9" s="71"/>
      <c r="AE9" s="63">
        <v>3.9714555628378</v>
      </c>
      <c r="AF9" s="71"/>
      <c r="AG9" s="63">
        <v>3.920358332913798</v>
      </c>
      <c r="AH9" s="71"/>
      <c r="AI9" s="63">
        <v>3.8177449445421896</v>
      </c>
      <c r="AJ9" s="71"/>
      <c r="AK9" s="63">
        <v>3.651472157376845</v>
      </c>
      <c r="AL9" s="71"/>
      <c r="AM9" s="63">
        <v>3.6353188560859673</v>
      </c>
      <c r="AN9" s="71"/>
      <c r="AO9" s="63">
        <v>-100</v>
      </c>
      <c r="AP9" s="71"/>
      <c r="AQ9" s="63">
        <v>-100</v>
      </c>
      <c r="AR9" s="71"/>
      <c r="AS9" s="63">
        <v>-100</v>
      </c>
      <c r="AT9" s="71"/>
      <c r="AU9" s="63">
        <v>-100</v>
      </c>
      <c r="AV9" s="71"/>
      <c r="AW9" s="63" t="e">
        <v>#DIV/0!</v>
      </c>
      <c r="AX9" s="71"/>
      <c r="AY9" s="63" t="e">
        <v>#DIV/0!</v>
      </c>
      <c r="AZ9" s="71"/>
      <c r="BA9" s="63" t="e">
        <v>#DIV/0!</v>
      </c>
    </row>
    <row r="10" spans="1:53" ht="12.75" customHeight="1">
      <c r="A10" s="78" t="s">
        <v>67</v>
      </c>
      <c r="B10" s="18"/>
      <c r="C10" s="10"/>
      <c r="D10" s="19"/>
      <c r="E10" s="63">
        <v>2.896499144566844</v>
      </c>
      <c r="F10" s="71"/>
      <c r="G10" s="63">
        <v>4.112577661930028</v>
      </c>
      <c r="H10" s="71"/>
      <c r="I10" s="63">
        <v>4.469465517687321</v>
      </c>
      <c r="J10" s="63"/>
      <c r="K10" s="63">
        <v>-74.30432441232979</v>
      </c>
      <c r="L10" s="63"/>
      <c r="M10" s="63">
        <v>-100</v>
      </c>
      <c r="N10" s="71"/>
      <c r="O10" s="63">
        <v>1.9315937838046526</v>
      </c>
      <c r="P10" s="71"/>
      <c r="Q10" s="63">
        <v>2.4584895866959444</v>
      </c>
      <c r="R10" s="71"/>
      <c r="S10" s="63">
        <v>3.2692299997126195</v>
      </c>
      <c r="T10" s="71"/>
      <c r="U10" s="63">
        <v>3.9141821526109233</v>
      </c>
      <c r="V10" s="71"/>
      <c r="W10" s="63">
        <v>3.8946047363073832</v>
      </c>
      <c r="X10" s="71"/>
      <c r="Y10" s="63">
        <v>4.066807728106836</v>
      </c>
      <c r="Z10" s="71"/>
      <c r="AA10" s="63">
        <v>4.173618955537606</v>
      </c>
      <c r="AB10" s="71"/>
      <c r="AC10" s="63">
        <v>4.308355757753701</v>
      </c>
      <c r="AD10" s="71"/>
      <c r="AE10" s="63">
        <v>4.518202220172185</v>
      </c>
      <c r="AF10" s="71"/>
      <c r="AG10" s="63">
        <v>4.502047131445996</v>
      </c>
      <c r="AH10" s="71"/>
      <c r="AI10" s="63">
        <v>4.460989797961901</v>
      </c>
      <c r="AJ10" s="71"/>
      <c r="AK10" s="63">
        <v>4.398941786387955</v>
      </c>
      <c r="AL10" s="71"/>
      <c r="AM10" s="63">
        <v>4.5324334139193345</v>
      </c>
      <c r="AN10" s="71"/>
      <c r="AO10" s="63">
        <v>-100</v>
      </c>
      <c r="AP10" s="71"/>
      <c r="AQ10" s="63">
        <v>-100</v>
      </c>
      <c r="AR10" s="71"/>
      <c r="AS10" s="63">
        <v>-100</v>
      </c>
      <c r="AT10" s="71"/>
      <c r="AU10" s="63">
        <v>-100</v>
      </c>
      <c r="AV10" s="71"/>
      <c r="AW10" s="63" t="e">
        <v>#DIV/0!</v>
      </c>
      <c r="AX10" s="71"/>
      <c r="AY10" s="63" t="e">
        <v>#DIV/0!</v>
      </c>
      <c r="AZ10" s="71"/>
      <c r="BA10" s="63" t="e">
        <v>#DIV/0!</v>
      </c>
    </row>
    <row r="11" spans="1:53" ht="12.75" customHeight="1">
      <c r="A11" s="78" t="s">
        <v>68</v>
      </c>
      <c r="B11" s="18"/>
      <c r="C11" s="10"/>
      <c r="D11" s="19"/>
      <c r="E11" s="63">
        <v>1.070018679534357</v>
      </c>
      <c r="F11" s="71"/>
      <c r="G11" s="63">
        <v>4.24420108323218</v>
      </c>
      <c r="H11" s="71"/>
      <c r="I11" s="63">
        <v>1.715523376790351</v>
      </c>
      <c r="J11" s="63"/>
      <c r="K11" s="63">
        <v>-74.92495540054054</v>
      </c>
      <c r="L11" s="63"/>
      <c r="M11" s="63">
        <v>-100</v>
      </c>
      <c r="N11" s="71"/>
      <c r="O11" s="63">
        <v>-0.4922366382060672</v>
      </c>
      <c r="P11" s="71"/>
      <c r="Q11" s="63">
        <v>0.4886750882435953</v>
      </c>
      <c r="R11" s="71"/>
      <c r="S11" s="63">
        <v>1.5848721618084927</v>
      </c>
      <c r="T11" s="71"/>
      <c r="U11" s="63">
        <v>2.7133177659533825</v>
      </c>
      <c r="V11" s="71"/>
      <c r="W11" s="63">
        <v>3.9146233472777903</v>
      </c>
      <c r="X11" s="71"/>
      <c r="Y11" s="63">
        <v>4.425242011349506</v>
      </c>
      <c r="Z11" s="71"/>
      <c r="AA11" s="63">
        <v>4.489845115410107</v>
      </c>
      <c r="AB11" s="71"/>
      <c r="AC11" s="63">
        <v>4.145081582301602</v>
      </c>
      <c r="AD11" s="71"/>
      <c r="AE11" s="63">
        <v>3.0685257559284196</v>
      </c>
      <c r="AF11" s="71"/>
      <c r="AG11" s="63">
        <v>1.9811834792400784</v>
      </c>
      <c r="AH11" s="71"/>
      <c r="AI11" s="63">
        <v>1.2292363594416988</v>
      </c>
      <c r="AJ11" s="71"/>
      <c r="AK11" s="63">
        <v>0.6183796163756083</v>
      </c>
      <c r="AL11" s="71"/>
      <c r="AM11" s="63">
        <v>0.3827485192550384</v>
      </c>
      <c r="AN11" s="71"/>
      <c r="AO11" s="63">
        <v>-100</v>
      </c>
      <c r="AP11" s="71"/>
      <c r="AQ11" s="63">
        <v>-100</v>
      </c>
      <c r="AR11" s="71"/>
      <c r="AS11" s="63">
        <v>-100</v>
      </c>
      <c r="AT11" s="71"/>
      <c r="AU11" s="63">
        <v>-100</v>
      </c>
      <c r="AV11" s="71"/>
      <c r="AW11" s="63" t="e">
        <v>#DIV/0!</v>
      </c>
      <c r="AX11" s="71"/>
      <c r="AY11" s="63" t="e">
        <v>#DIV/0!</v>
      </c>
      <c r="AZ11" s="71"/>
      <c r="BA11" s="63" t="e">
        <v>#DIV/0!</v>
      </c>
    </row>
    <row r="12" spans="1:53" ht="12.75" customHeight="1">
      <c r="A12" s="78" t="s">
        <v>69</v>
      </c>
      <c r="B12" s="18"/>
      <c r="C12" s="10"/>
      <c r="D12" s="19"/>
      <c r="E12" s="63">
        <v>2.720286028861918</v>
      </c>
      <c r="F12" s="71"/>
      <c r="G12" s="63">
        <v>2.038080092354666</v>
      </c>
      <c r="H12" s="71"/>
      <c r="I12" s="63">
        <v>1.7999967658644644</v>
      </c>
      <c r="J12" s="63"/>
      <c r="K12" s="63">
        <v>-74.89497788786208</v>
      </c>
      <c r="L12" s="63"/>
      <c r="M12" s="63">
        <v>-100</v>
      </c>
      <c r="N12" s="71"/>
      <c r="O12" s="63">
        <v>2.1330258353768228</v>
      </c>
      <c r="P12" s="71"/>
      <c r="Q12" s="63">
        <v>2.6713004488350123</v>
      </c>
      <c r="R12" s="71"/>
      <c r="S12" s="63">
        <v>3.025516068447165</v>
      </c>
      <c r="T12" s="71"/>
      <c r="U12" s="63">
        <v>3.045718567925637</v>
      </c>
      <c r="V12" s="71"/>
      <c r="W12" s="63">
        <v>2.476731373584129</v>
      </c>
      <c r="X12" s="71"/>
      <c r="Y12" s="63">
        <v>2.0438352104414026</v>
      </c>
      <c r="Z12" s="71"/>
      <c r="AA12" s="63">
        <v>1.834994997556949</v>
      </c>
      <c r="AB12" s="71"/>
      <c r="AC12" s="63">
        <v>1.804613242200137</v>
      </c>
      <c r="AD12" s="71"/>
      <c r="AE12" s="63">
        <v>2.1857470072172536</v>
      </c>
      <c r="AF12" s="71"/>
      <c r="AG12" s="63">
        <v>2.0449444071187983</v>
      </c>
      <c r="AH12" s="71"/>
      <c r="AI12" s="63">
        <v>1.74712323282058</v>
      </c>
      <c r="AJ12" s="71"/>
      <c r="AK12" s="63">
        <v>1.2296472425497917</v>
      </c>
      <c r="AL12" s="71"/>
      <c r="AM12" s="63">
        <v>0.7076409318597543</v>
      </c>
      <c r="AN12" s="71"/>
      <c r="AO12" s="63">
        <v>-100</v>
      </c>
      <c r="AP12" s="71"/>
      <c r="AQ12" s="63">
        <v>-100</v>
      </c>
      <c r="AR12" s="71"/>
      <c r="AS12" s="63">
        <v>-100</v>
      </c>
      <c r="AT12" s="71"/>
      <c r="AU12" s="63">
        <v>-100</v>
      </c>
      <c r="AV12" s="71"/>
      <c r="AW12" s="63" t="e">
        <v>#DIV/0!</v>
      </c>
      <c r="AX12" s="71"/>
      <c r="AY12" s="63" t="e">
        <v>#DIV/0!</v>
      </c>
      <c r="AZ12" s="71"/>
      <c r="BA12" s="63" t="e">
        <v>#DIV/0!</v>
      </c>
    </row>
    <row r="13" spans="1:53" ht="12.75" customHeight="1">
      <c r="A13" s="7" t="s">
        <v>10</v>
      </c>
      <c r="B13" s="18"/>
      <c r="C13" s="10" t="s">
        <v>93</v>
      </c>
      <c r="D13" s="19"/>
      <c r="E13" s="63">
        <v>4.967155103177001</v>
      </c>
      <c r="F13" s="71"/>
      <c r="G13" s="63">
        <v>9.205457806989115</v>
      </c>
      <c r="H13" s="71"/>
      <c r="I13" s="63">
        <v>8.303632045261612</v>
      </c>
      <c r="J13" s="63"/>
      <c r="K13" s="63">
        <v>-73.94671119481893</v>
      </c>
      <c r="L13" s="63"/>
      <c r="M13" s="63">
        <v>-100</v>
      </c>
      <c r="N13" s="71"/>
      <c r="O13" s="63">
        <v>4.4397207728444466</v>
      </c>
      <c r="P13" s="71"/>
      <c r="Q13" s="63">
        <v>4.673546766388448</v>
      </c>
      <c r="R13" s="71"/>
      <c r="S13" s="63">
        <v>4.4429144663487685</v>
      </c>
      <c r="T13" s="71"/>
      <c r="U13" s="63">
        <v>6.287466425230126</v>
      </c>
      <c r="V13" s="71"/>
      <c r="W13" s="63">
        <v>7.682379713058207</v>
      </c>
      <c r="X13" s="71"/>
      <c r="Y13" s="63">
        <v>8.26207788398914</v>
      </c>
      <c r="Z13" s="71"/>
      <c r="AA13" s="63">
        <v>9.92430754221525</v>
      </c>
      <c r="AB13" s="71"/>
      <c r="AC13" s="63">
        <v>10.856294468293125</v>
      </c>
      <c r="AD13" s="71"/>
      <c r="AE13" s="63">
        <v>10.463032488695712</v>
      </c>
      <c r="AF13" s="71"/>
      <c r="AG13" s="63">
        <v>9.576065174649973</v>
      </c>
      <c r="AH13" s="71"/>
      <c r="AI13" s="63">
        <v>7.391706991753777</v>
      </c>
      <c r="AJ13" s="71"/>
      <c r="AK13" s="63">
        <v>6.00061062820938</v>
      </c>
      <c r="AL13" s="71"/>
      <c r="AM13" s="63">
        <v>6.316810874791079</v>
      </c>
      <c r="AN13" s="71"/>
      <c r="AO13" s="63">
        <v>-100</v>
      </c>
      <c r="AP13" s="71"/>
      <c r="AQ13" s="63">
        <v>-100</v>
      </c>
      <c r="AR13" s="71"/>
      <c r="AS13" s="63">
        <v>-100</v>
      </c>
      <c r="AT13" s="71"/>
      <c r="AU13" s="63">
        <v>-100</v>
      </c>
      <c r="AV13" s="71"/>
      <c r="AW13" s="63" t="e">
        <v>#DIV/0!</v>
      </c>
      <c r="AX13" s="71"/>
      <c r="AY13" s="63" t="e">
        <v>#DIV/0!</v>
      </c>
      <c r="AZ13" s="71"/>
      <c r="BA13" s="63" t="e">
        <v>#DIV/0!</v>
      </c>
    </row>
    <row r="14" spans="1:53" ht="12.75" customHeight="1">
      <c r="A14" s="8" t="s">
        <v>11</v>
      </c>
      <c r="B14" s="18"/>
      <c r="C14" s="10"/>
      <c r="D14" s="19"/>
      <c r="E14" s="63">
        <v>9.947761950787815</v>
      </c>
      <c r="F14" s="71"/>
      <c r="G14" s="63">
        <v>13.044352475337572</v>
      </c>
      <c r="H14" s="71"/>
      <c r="I14" s="63">
        <v>8.385653569455599</v>
      </c>
      <c r="J14" s="63"/>
      <c r="K14" s="63">
        <v>-73.76302766184108</v>
      </c>
      <c r="L14" s="63"/>
      <c r="M14" s="63">
        <v>-100</v>
      </c>
      <c r="N14" s="71"/>
      <c r="O14" s="63">
        <v>8.51410967163213</v>
      </c>
      <c r="P14" s="71"/>
      <c r="Q14" s="63">
        <v>8.14599310470383</v>
      </c>
      <c r="R14" s="71"/>
      <c r="S14" s="63">
        <v>9.768198165050501</v>
      </c>
      <c r="T14" s="71"/>
      <c r="U14" s="63">
        <v>13.23490357299615</v>
      </c>
      <c r="V14" s="71"/>
      <c r="W14" s="63">
        <v>14.391096156334937</v>
      </c>
      <c r="X14" s="71"/>
      <c r="Y14" s="63">
        <v>13.786402914929274</v>
      </c>
      <c r="Z14" s="71"/>
      <c r="AA14" s="63">
        <v>12.944509356568545</v>
      </c>
      <c r="AB14" s="71"/>
      <c r="AC14" s="63">
        <v>11.232356633293538</v>
      </c>
      <c r="AD14" s="71"/>
      <c r="AE14" s="63">
        <v>9.61428083179674</v>
      </c>
      <c r="AF14" s="71"/>
      <c r="AG14" s="63">
        <v>8.59963383680773</v>
      </c>
      <c r="AH14" s="71"/>
      <c r="AI14" s="63">
        <v>7.950945134553411</v>
      </c>
      <c r="AJ14" s="71"/>
      <c r="AK14" s="63">
        <v>7.464877124989</v>
      </c>
      <c r="AL14" s="71"/>
      <c r="AM14" s="63">
        <v>7.733650642345413</v>
      </c>
      <c r="AN14" s="71"/>
      <c r="AO14" s="63">
        <v>-100</v>
      </c>
      <c r="AP14" s="71"/>
      <c r="AQ14" s="63">
        <v>-100</v>
      </c>
      <c r="AR14" s="71"/>
      <c r="AS14" s="63">
        <v>-100</v>
      </c>
      <c r="AT14" s="71"/>
      <c r="AU14" s="63">
        <v>-100</v>
      </c>
      <c r="AV14" s="71"/>
      <c r="AW14" s="63" t="e">
        <v>#DIV/0!</v>
      </c>
      <c r="AX14" s="71"/>
      <c r="AY14" s="63" t="e">
        <v>#DIV/0!</v>
      </c>
      <c r="AZ14" s="71"/>
      <c r="BA14" s="63" t="e">
        <v>#DIV/0!</v>
      </c>
    </row>
    <row r="15" spans="1:53" ht="12.75" customHeight="1">
      <c r="A15" s="8" t="s">
        <v>12</v>
      </c>
      <c r="B15" s="18"/>
      <c r="C15" s="10"/>
      <c r="D15" s="19"/>
      <c r="E15" s="63">
        <v>2.3400040303783953</v>
      </c>
      <c r="F15" s="71"/>
      <c r="G15" s="63">
        <v>7.030003600139612</v>
      </c>
      <c r="H15" s="71"/>
      <c r="I15" s="63">
        <v>8.254539571609754</v>
      </c>
      <c r="J15" s="63"/>
      <c r="K15" s="63">
        <v>-74.05678474852785</v>
      </c>
      <c r="L15" s="63"/>
      <c r="M15" s="63">
        <v>-100</v>
      </c>
      <c r="N15" s="71"/>
      <c r="O15" s="63">
        <v>2.3407991442826237</v>
      </c>
      <c r="P15" s="71"/>
      <c r="Q15" s="63">
        <v>2.8327483060850422</v>
      </c>
      <c r="R15" s="71"/>
      <c r="S15" s="63">
        <v>1.6193933327459886</v>
      </c>
      <c r="T15" s="71"/>
      <c r="U15" s="63">
        <v>2.576141906347984</v>
      </c>
      <c r="V15" s="71"/>
      <c r="W15" s="63">
        <v>4.017914641566533</v>
      </c>
      <c r="X15" s="71"/>
      <c r="Y15" s="63">
        <v>5.182232513260132</v>
      </c>
      <c r="Z15" s="71"/>
      <c r="AA15" s="63">
        <v>8.194554133723454</v>
      </c>
      <c r="AB15" s="71"/>
      <c r="AC15" s="63">
        <v>10.63452696837115</v>
      </c>
      <c r="AD15" s="71"/>
      <c r="AE15" s="63">
        <v>10.972874788515142</v>
      </c>
      <c r="AF15" s="71"/>
      <c r="AG15" s="63">
        <v>10.164962230066</v>
      </c>
      <c r="AH15" s="71"/>
      <c r="AI15" s="63">
        <v>7.057354366668367</v>
      </c>
      <c r="AJ15" s="71"/>
      <c r="AK15" s="63">
        <v>5.1324524927049975</v>
      </c>
      <c r="AL15" s="71"/>
      <c r="AM15" s="63">
        <v>5.476139481018172</v>
      </c>
      <c r="AN15" s="71"/>
      <c r="AO15" s="63">
        <v>-100</v>
      </c>
      <c r="AP15" s="71"/>
      <c r="AQ15" s="63">
        <v>-100</v>
      </c>
      <c r="AR15" s="71"/>
      <c r="AS15" s="63">
        <v>-100</v>
      </c>
      <c r="AT15" s="71"/>
      <c r="AU15" s="63">
        <v>-100</v>
      </c>
      <c r="AV15" s="71"/>
      <c r="AW15" s="63" t="e">
        <v>#DIV/0!</v>
      </c>
      <c r="AX15" s="71"/>
      <c r="AY15" s="63" t="e">
        <v>#DIV/0!</v>
      </c>
      <c r="AZ15" s="71"/>
      <c r="BA15" s="63" t="e">
        <v>#DIV/0!</v>
      </c>
    </row>
    <row r="16" spans="1:53" ht="12.75" customHeight="1">
      <c r="A16" s="7" t="s">
        <v>13</v>
      </c>
      <c r="B16" s="18"/>
      <c r="C16" s="10" t="s">
        <v>94</v>
      </c>
      <c r="D16" s="19"/>
      <c r="E16" s="63">
        <v>-0.057961248757451025</v>
      </c>
      <c r="F16" s="71"/>
      <c r="G16" s="63">
        <v>0.10204551988012454</v>
      </c>
      <c r="H16" s="71"/>
      <c r="I16" s="63">
        <v>0.05116843584302823</v>
      </c>
      <c r="J16" s="63"/>
      <c r="K16" s="63">
        <v>-0.2617723501094053</v>
      </c>
      <c r="L16" s="63"/>
      <c r="M16" s="63">
        <v>-0.30606876424298596</v>
      </c>
      <c r="N16" s="71"/>
      <c r="O16" s="63">
        <v>-0.07286360710483172</v>
      </c>
      <c r="P16" s="71"/>
      <c r="Q16" s="63">
        <v>-0.0707946825830733</v>
      </c>
      <c r="R16" s="71"/>
      <c r="S16" s="63">
        <v>-0.06225361726309471</v>
      </c>
      <c r="T16" s="71"/>
      <c r="U16" s="63">
        <v>-0.026554061759310715</v>
      </c>
      <c r="V16" s="71"/>
      <c r="W16" s="63">
        <v>0.05092478687953051</v>
      </c>
      <c r="X16" s="71"/>
      <c r="Y16" s="63">
        <v>0.09905642478921205</v>
      </c>
      <c r="Z16" s="71"/>
      <c r="AA16" s="63">
        <v>0.12908276145825381</v>
      </c>
      <c r="AB16" s="71"/>
      <c r="AC16" s="63">
        <v>0.1276843311988748</v>
      </c>
      <c r="AD16" s="71"/>
      <c r="AE16" s="63">
        <v>0.09361736595338142</v>
      </c>
      <c r="AF16" s="71"/>
      <c r="AG16" s="63">
        <v>0.07157035522309949</v>
      </c>
      <c r="AH16" s="71"/>
      <c r="AI16" s="63">
        <v>0.04635367886670156</v>
      </c>
      <c r="AJ16" s="71"/>
      <c r="AK16" s="63">
        <v>-0.0053980905468157805</v>
      </c>
      <c r="AL16" s="71"/>
      <c r="AM16" s="63">
        <v>-0.03142490374269485</v>
      </c>
      <c r="AN16" s="71"/>
      <c r="AO16" s="63">
        <v>-0.35454014915914883</v>
      </c>
      <c r="AP16" s="71"/>
      <c r="AQ16" s="63">
        <v>-0.34639787271391065</v>
      </c>
      <c r="AR16" s="71"/>
      <c r="AS16" s="63">
        <v>-0.31072862377649396</v>
      </c>
      <c r="AT16" s="71"/>
      <c r="AU16" s="63">
        <v>-0.30606876424298596</v>
      </c>
      <c r="AV16" s="71"/>
      <c r="AW16" s="63" t="e">
        <v>#DIV/0!</v>
      </c>
      <c r="AX16" s="71"/>
      <c r="AY16" s="63" t="e">
        <v>#DIV/0!</v>
      </c>
      <c r="AZ16" s="71"/>
      <c r="BA16" s="63" t="e">
        <v>#DIV/0!</v>
      </c>
    </row>
    <row r="17" spans="1:53" ht="12.75" customHeight="1">
      <c r="A17" s="7" t="s">
        <v>70</v>
      </c>
      <c r="B17" s="18"/>
      <c r="C17" s="10"/>
      <c r="D17" s="19"/>
      <c r="E17" s="63">
        <v>3.2311075478697426</v>
      </c>
      <c r="F17" s="71"/>
      <c r="G17" s="63">
        <v>4.931948638582614</v>
      </c>
      <c r="H17" s="71"/>
      <c r="I17" s="63">
        <v>4.92123063331744</v>
      </c>
      <c r="J17" s="63"/>
      <c r="K17" s="63">
        <v>-75.24266770121707</v>
      </c>
      <c r="L17" s="63"/>
      <c r="M17" s="63">
        <v>-101.30999859657186</v>
      </c>
      <c r="N17" s="71"/>
      <c r="O17" s="63">
        <v>2.417560824492782</v>
      </c>
      <c r="P17" s="71"/>
      <c r="Q17" s="63">
        <v>2.889210555953743</v>
      </c>
      <c r="R17" s="71"/>
      <c r="S17" s="63">
        <v>3.3889339602134343</v>
      </c>
      <c r="T17" s="71"/>
      <c r="U17" s="63">
        <v>4.204189977646045</v>
      </c>
      <c r="V17" s="71"/>
      <c r="W17" s="63">
        <v>4.481622918791482</v>
      </c>
      <c r="X17" s="71"/>
      <c r="Y17" s="63">
        <v>4.691756594708633</v>
      </c>
      <c r="Z17" s="71"/>
      <c r="AA17" s="63">
        <v>5.122206896835302</v>
      </c>
      <c r="AB17" s="71"/>
      <c r="AC17" s="63">
        <v>5.414267937577642</v>
      </c>
      <c r="AD17" s="71"/>
      <c r="AE17" s="63">
        <v>5.499024132778786</v>
      </c>
      <c r="AF17" s="71"/>
      <c r="AG17" s="63">
        <v>5.272152971091603</v>
      </c>
      <c r="AH17" s="71"/>
      <c r="AI17" s="63">
        <v>4.705373522754883</v>
      </c>
      <c r="AJ17" s="71"/>
      <c r="AK17" s="63">
        <v>4.2283424660428945</v>
      </c>
      <c r="AL17" s="71"/>
      <c r="AM17" s="63">
        <v>4.282417452739026</v>
      </c>
      <c r="AN17" s="71"/>
      <c r="AO17" s="63">
        <v>-101.32197769242748</v>
      </c>
      <c r="AP17" s="71"/>
      <c r="AQ17" s="63">
        <v>-101.23714002845136</v>
      </c>
      <c r="AR17" s="71"/>
      <c r="AS17" s="63">
        <v>-101.15664109591187</v>
      </c>
      <c r="AT17" s="71"/>
      <c r="AU17" s="63">
        <v>-101.30999859657186</v>
      </c>
      <c r="AV17" s="71"/>
      <c r="AW17" s="63" t="e">
        <v>#DIV/0!</v>
      </c>
      <c r="AX17" s="71"/>
      <c r="AY17" s="63" t="e">
        <v>#DIV/0!</v>
      </c>
      <c r="AZ17" s="71"/>
      <c r="BA17" s="63" t="e">
        <v>#DIV/0!</v>
      </c>
    </row>
    <row r="18" spans="1:53" ht="12.75" customHeight="1">
      <c r="A18" s="7" t="s">
        <v>15</v>
      </c>
      <c r="B18" s="18"/>
      <c r="C18" s="10" t="s">
        <v>38</v>
      </c>
      <c r="D18" s="19"/>
      <c r="E18" s="63">
        <v>15.141822780901837</v>
      </c>
      <c r="F18" s="71"/>
      <c r="G18" s="63">
        <v>7.104922419462167</v>
      </c>
      <c r="H18" s="71"/>
      <c r="I18" s="63">
        <v>8.45294007008832</v>
      </c>
      <c r="J18" s="63"/>
      <c r="K18" s="63">
        <v>-73.12702279076969</v>
      </c>
      <c r="L18" s="63"/>
      <c r="M18" s="63">
        <v>-100</v>
      </c>
      <c r="N18" s="71"/>
      <c r="O18" s="63">
        <v>13.094713137591697</v>
      </c>
      <c r="P18" s="71"/>
      <c r="Q18" s="63">
        <v>15.66285865831425</v>
      </c>
      <c r="R18" s="71"/>
      <c r="S18" s="63">
        <v>16.360985649390123</v>
      </c>
      <c r="T18" s="71"/>
      <c r="U18" s="63">
        <v>15.347146294956215</v>
      </c>
      <c r="V18" s="71"/>
      <c r="W18" s="63">
        <v>12.601520130101807</v>
      </c>
      <c r="X18" s="71"/>
      <c r="Y18" s="63">
        <v>8.453513934452172</v>
      </c>
      <c r="Z18" s="71"/>
      <c r="AA18" s="63">
        <v>4.905522434956189</v>
      </c>
      <c r="AB18" s="71"/>
      <c r="AC18" s="63">
        <v>3.0541648108041164</v>
      </c>
      <c r="AD18" s="71"/>
      <c r="AE18" s="63">
        <v>4.404146526880437</v>
      </c>
      <c r="AF18" s="71"/>
      <c r="AG18" s="63">
        <v>6.938823808257055</v>
      </c>
      <c r="AH18" s="71"/>
      <c r="AI18" s="63">
        <v>10.000056948540582</v>
      </c>
      <c r="AJ18" s="71"/>
      <c r="AK18" s="63">
        <v>12.380926433217244</v>
      </c>
      <c r="AL18" s="71"/>
      <c r="AM18" s="63">
        <v>12.828475946272743</v>
      </c>
      <c r="AN18" s="71"/>
      <c r="AO18" s="63">
        <v>-100</v>
      </c>
      <c r="AP18" s="71"/>
      <c r="AQ18" s="63">
        <v>-100</v>
      </c>
      <c r="AR18" s="71"/>
      <c r="AS18" s="63">
        <v>-100</v>
      </c>
      <c r="AT18" s="71"/>
      <c r="AU18" s="63">
        <v>-100</v>
      </c>
      <c r="AV18" s="71"/>
      <c r="AW18" s="63" t="e">
        <v>#DIV/0!</v>
      </c>
      <c r="AX18" s="71"/>
      <c r="AY18" s="63" t="e">
        <v>#DIV/0!</v>
      </c>
      <c r="AZ18" s="71"/>
      <c r="BA18" s="63" t="e">
        <v>#DIV/0!</v>
      </c>
    </row>
    <row r="19" spans="1:53" ht="12.75" customHeight="1">
      <c r="A19" s="78" t="s">
        <v>161</v>
      </c>
      <c r="B19" s="18"/>
      <c r="C19" s="10" t="s">
        <v>24</v>
      </c>
      <c r="D19" s="19"/>
      <c r="E19" s="63">
        <v>16.621904666632158</v>
      </c>
      <c r="F19" s="71"/>
      <c r="G19" s="63">
        <v>5.1478303173875695</v>
      </c>
      <c r="H19" s="71"/>
      <c r="I19" s="63">
        <v>6.7483825192729</v>
      </c>
      <c r="J19" s="63"/>
      <c r="K19" s="63">
        <v>-72.89431387104499</v>
      </c>
      <c r="L19" s="63"/>
      <c r="M19" s="63">
        <v>-100</v>
      </c>
      <c r="N19" s="71"/>
      <c r="O19" s="63">
        <v>13.914280458562756</v>
      </c>
      <c r="P19" s="71"/>
      <c r="Q19" s="63">
        <v>17.409194960776997</v>
      </c>
      <c r="R19" s="71"/>
      <c r="S19" s="63">
        <v>18.34329969941013</v>
      </c>
      <c r="T19" s="71"/>
      <c r="U19" s="63">
        <v>16.69917525138129</v>
      </c>
      <c r="V19" s="71"/>
      <c r="W19" s="63">
        <v>12.876424837427368</v>
      </c>
      <c r="X19" s="71"/>
      <c r="Y19" s="63">
        <v>7.233860851523732</v>
      </c>
      <c r="Z19" s="71"/>
      <c r="AA19" s="63">
        <v>2.19663244515369</v>
      </c>
      <c r="AB19" s="71"/>
      <c r="AC19" s="63">
        <v>-0.7957062216288224</v>
      </c>
      <c r="AD19" s="71"/>
      <c r="AE19" s="63">
        <v>0.6132382833372141</v>
      </c>
      <c r="AF19" s="71"/>
      <c r="AG19" s="63">
        <v>4.216759266614489</v>
      </c>
      <c r="AH19" s="71"/>
      <c r="AI19" s="63">
        <v>9.114679928845115</v>
      </c>
      <c r="AJ19" s="71"/>
      <c r="AK19" s="63">
        <v>13.136763582921152</v>
      </c>
      <c r="AL19" s="71"/>
      <c r="AM19" s="63">
        <v>14.49735670380312</v>
      </c>
      <c r="AN19" s="71"/>
      <c r="AO19" s="63">
        <v>-100</v>
      </c>
      <c r="AP19" s="71"/>
      <c r="AQ19" s="63">
        <v>-100</v>
      </c>
      <c r="AR19" s="71"/>
      <c r="AS19" s="63">
        <v>-100</v>
      </c>
      <c r="AT19" s="71"/>
      <c r="AU19" s="63">
        <v>-100</v>
      </c>
      <c r="AV19" s="71"/>
      <c r="AW19" s="63" t="e">
        <v>#DIV/0!</v>
      </c>
      <c r="AX19" s="71"/>
      <c r="AY19" s="63" t="e">
        <v>#DIV/0!</v>
      </c>
      <c r="AZ19" s="71"/>
      <c r="BA19" s="63" t="e">
        <v>#DIV/0!</v>
      </c>
    </row>
    <row r="20" spans="1:53" ht="12.75" customHeight="1">
      <c r="A20" s="78" t="s">
        <v>71</v>
      </c>
      <c r="B20" s="18"/>
      <c r="C20" s="10" t="s">
        <v>25</v>
      </c>
      <c r="D20" s="19"/>
      <c r="E20" s="63">
        <v>11.566735120272686</v>
      </c>
      <c r="F20" s="71"/>
      <c r="G20" s="63">
        <v>12.046409018196469</v>
      </c>
      <c r="H20" s="71"/>
      <c r="I20" s="63">
        <v>12.491814952721914</v>
      </c>
      <c r="J20" s="63"/>
      <c r="K20" s="63">
        <v>-73.65026424058229</v>
      </c>
      <c r="L20" s="63"/>
      <c r="M20" s="63">
        <v>-100</v>
      </c>
      <c r="N20" s="71"/>
      <c r="O20" s="63">
        <v>11.116732436169862</v>
      </c>
      <c r="P20" s="71"/>
      <c r="Q20" s="63">
        <v>11.48880741320455</v>
      </c>
      <c r="R20" s="71"/>
      <c r="S20" s="63">
        <v>11.588759588644116</v>
      </c>
      <c r="T20" s="71"/>
      <c r="U20" s="63">
        <v>12.035573480927496</v>
      </c>
      <c r="V20" s="71"/>
      <c r="W20" s="63">
        <v>11.921348830150325</v>
      </c>
      <c r="X20" s="71"/>
      <c r="Y20" s="63">
        <v>11.523504584286748</v>
      </c>
      <c r="Z20" s="71"/>
      <c r="AA20" s="63">
        <v>11.82165233282808</v>
      </c>
      <c r="AB20" s="71"/>
      <c r="AC20" s="63">
        <v>12.876309832745436</v>
      </c>
      <c r="AD20" s="71"/>
      <c r="AE20" s="63">
        <v>13.86367979655847</v>
      </c>
      <c r="AF20" s="71"/>
      <c r="AG20" s="63">
        <v>13.526992143109062</v>
      </c>
      <c r="AH20" s="71"/>
      <c r="AI20" s="63">
        <v>12.06596362260095</v>
      </c>
      <c r="AJ20" s="71"/>
      <c r="AK20" s="63">
        <v>10.686135774772954</v>
      </c>
      <c r="AL20" s="71"/>
      <c r="AM20" s="63">
        <v>9.148697632784742</v>
      </c>
      <c r="AN20" s="71"/>
      <c r="AO20" s="63">
        <v>-100</v>
      </c>
      <c r="AP20" s="71"/>
      <c r="AQ20" s="63">
        <v>-100</v>
      </c>
      <c r="AR20" s="71"/>
      <c r="AS20" s="63">
        <v>-100</v>
      </c>
      <c r="AT20" s="71"/>
      <c r="AU20" s="63">
        <v>-100</v>
      </c>
      <c r="AV20" s="71"/>
      <c r="AW20" s="63" t="e">
        <v>#DIV/0!</v>
      </c>
      <c r="AX20" s="71"/>
      <c r="AY20" s="63" t="e">
        <v>#DIV/0!</v>
      </c>
      <c r="AZ20" s="71"/>
      <c r="BA20" s="63" t="e">
        <v>#DIV/0!</v>
      </c>
    </row>
    <row r="21" spans="1:53" ht="12.75" customHeight="1">
      <c r="A21" s="7" t="s">
        <v>16</v>
      </c>
      <c r="B21" s="18"/>
      <c r="C21" s="10" t="s">
        <v>35</v>
      </c>
      <c r="D21" s="19"/>
      <c r="E21" s="63">
        <v>12.819678908472554</v>
      </c>
      <c r="F21" s="71"/>
      <c r="G21" s="63">
        <v>11.076099323518296</v>
      </c>
      <c r="H21" s="71"/>
      <c r="I21" s="63">
        <v>12.622048307879874</v>
      </c>
      <c r="J21" s="63"/>
      <c r="K21" s="63">
        <v>-73.10606430164013</v>
      </c>
      <c r="L21" s="63"/>
      <c r="M21" s="63">
        <v>-100</v>
      </c>
      <c r="N21" s="71"/>
      <c r="O21" s="63">
        <v>9.02345134752267</v>
      </c>
      <c r="P21" s="71"/>
      <c r="Q21" s="63">
        <v>12.006369398117055</v>
      </c>
      <c r="R21" s="71"/>
      <c r="S21" s="63">
        <v>14.475351319352715</v>
      </c>
      <c r="T21" s="71"/>
      <c r="U21" s="63">
        <v>15.575133997478051</v>
      </c>
      <c r="V21" s="71"/>
      <c r="W21" s="63">
        <v>13.77821272160209</v>
      </c>
      <c r="X21" s="71"/>
      <c r="Y21" s="63">
        <v>11.292462152622518</v>
      </c>
      <c r="Z21" s="71"/>
      <c r="AA21" s="63">
        <v>9.831818345830069</v>
      </c>
      <c r="AB21" s="71"/>
      <c r="AC21" s="63">
        <v>9.670054627339987</v>
      </c>
      <c r="AD21" s="71"/>
      <c r="AE21" s="63">
        <v>11.485559105325006</v>
      </c>
      <c r="AF21" s="71"/>
      <c r="AG21" s="63">
        <v>12.666508102548303</v>
      </c>
      <c r="AH21" s="71"/>
      <c r="AI21" s="63">
        <v>13.14733252636553</v>
      </c>
      <c r="AJ21" s="71"/>
      <c r="AK21" s="63">
        <v>13.12128467175313</v>
      </c>
      <c r="AL21" s="71"/>
      <c r="AM21" s="63">
        <v>12.893710579199746</v>
      </c>
      <c r="AN21" s="71"/>
      <c r="AO21" s="63">
        <v>-100</v>
      </c>
      <c r="AP21" s="71"/>
      <c r="AQ21" s="63">
        <v>-100</v>
      </c>
      <c r="AR21" s="71"/>
      <c r="AS21" s="63">
        <v>-100</v>
      </c>
      <c r="AT21" s="71"/>
      <c r="AU21" s="63">
        <v>-100</v>
      </c>
      <c r="AV21" s="71"/>
      <c r="AW21" s="63" t="e">
        <v>#DIV/0!</v>
      </c>
      <c r="AX21" s="71"/>
      <c r="AY21" s="63" t="e">
        <v>#DIV/0!</v>
      </c>
      <c r="AZ21" s="71"/>
      <c r="BA21" s="63" t="e">
        <v>#DIV/0!</v>
      </c>
    </row>
    <row r="22" spans="1:53" ht="12.75" customHeight="1">
      <c r="A22" s="78" t="s">
        <v>162</v>
      </c>
      <c r="B22" s="18"/>
      <c r="C22" s="10" t="s">
        <v>36</v>
      </c>
      <c r="D22" s="19"/>
      <c r="E22" s="63">
        <v>13.01411074862382</v>
      </c>
      <c r="F22" s="71"/>
      <c r="G22" s="63">
        <v>10.503520406758993</v>
      </c>
      <c r="H22" s="71"/>
      <c r="I22" s="63">
        <v>12.61633750751976</v>
      </c>
      <c r="J22" s="63"/>
      <c r="K22" s="63">
        <v>-73.00248274395653</v>
      </c>
      <c r="L22" s="63"/>
      <c r="M22" s="63">
        <v>-100</v>
      </c>
      <c r="N22" s="71"/>
      <c r="O22" s="63">
        <v>8.553430332144597</v>
      </c>
      <c r="P22" s="71"/>
      <c r="Q22" s="63">
        <v>12.069439062106113</v>
      </c>
      <c r="R22" s="71"/>
      <c r="S22" s="63">
        <v>15.028943667341622</v>
      </c>
      <c r="T22" s="71"/>
      <c r="U22" s="63">
        <v>16.19923997853874</v>
      </c>
      <c r="V22" s="71"/>
      <c r="W22" s="63">
        <v>13.739611559649912</v>
      </c>
      <c r="X22" s="71"/>
      <c r="Y22" s="63">
        <v>10.719801137807883</v>
      </c>
      <c r="Z22" s="71"/>
      <c r="AA22" s="63">
        <v>8.997719946029981</v>
      </c>
      <c r="AB22" s="71"/>
      <c r="AC22" s="63">
        <v>8.88756622405329</v>
      </c>
      <c r="AD22" s="71"/>
      <c r="AE22" s="63">
        <v>11.142622625143893</v>
      </c>
      <c r="AF22" s="71"/>
      <c r="AG22" s="63">
        <v>12.547299168990067</v>
      </c>
      <c r="AH22" s="71"/>
      <c r="AI22" s="63">
        <v>13.210329017609768</v>
      </c>
      <c r="AJ22" s="71"/>
      <c r="AK22" s="63">
        <v>13.47321860061632</v>
      </c>
      <c r="AL22" s="71"/>
      <c r="AM22" s="63">
        <v>13.475800259300396</v>
      </c>
      <c r="AN22" s="71"/>
      <c r="AO22" s="63">
        <v>-100</v>
      </c>
      <c r="AP22" s="71"/>
      <c r="AQ22" s="63">
        <v>-100</v>
      </c>
      <c r="AR22" s="71"/>
      <c r="AS22" s="63">
        <v>-100</v>
      </c>
      <c r="AT22" s="71"/>
      <c r="AU22" s="63">
        <v>-100</v>
      </c>
      <c r="AV22" s="71"/>
      <c r="AW22" s="63" t="e">
        <v>#DIV/0!</v>
      </c>
      <c r="AX22" s="71"/>
      <c r="AY22" s="63" t="e">
        <v>#DIV/0!</v>
      </c>
      <c r="AZ22" s="71"/>
      <c r="BA22" s="63" t="e">
        <v>#DIV/0!</v>
      </c>
    </row>
    <row r="23" spans="1:53" ht="12.75" customHeight="1">
      <c r="A23" s="79" t="s">
        <v>72</v>
      </c>
      <c r="B23" s="18"/>
      <c r="C23" s="106" t="s">
        <v>37</v>
      </c>
      <c r="D23" s="19"/>
      <c r="E23" s="74">
        <v>11.834711302730572</v>
      </c>
      <c r="F23" s="71"/>
      <c r="G23" s="74">
        <v>14.007302783717623</v>
      </c>
      <c r="H23" s="71"/>
      <c r="I23" s="74">
        <v>12.65038512276666</v>
      </c>
      <c r="J23" s="71"/>
      <c r="K23" s="74">
        <v>-73.6198774469584</v>
      </c>
      <c r="L23" s="71"/>
      <c r="M23" s="74">
        <v>-100</v>
      </c>
      <c r="N23" s="71"/>
      <c r="O23" s="74">
        <v>11.447762479578994</v>
      </c>
      <c r="P23" s="71"/>
      <c r="Q23" s="74">
        <v>11.6838931836857</v>
      </c>
      <c r="R23" s="71"/>
      <c r="S23" s="74">
        <v>11.688313419387164</v>
      </c>
      <c r="T23" s="71"/>
      <c r="U23" s="74">
        <v>12.474920595395123</v>
      </c>
      <c r="V23" s="71"/>
      <c r="W23" s="74">
        <v>13.972142122307085</v>
      </c>
      <c r="X23" s="71"/>
      <c r="Y23" s="74">
        <v>14.230595090454546</v>
      </c>
      <c r="Z23" s="71"/>
      <c r="AA23" s="74">
        <v>14.156652747229149</v>
      </c>
      <c r="AB23" s="71"/>
      <c r="AC23" s="74">
        <v>13.68573138431275</v>
      </c>
      <c r="AD23" s="71"/>
      <c r="AE23" s="74">
        <v>13.204931673138255</v>
      </c>
      <c r="AF23" s="71"/>
      <c r="AG23" s="74">
        <v>13.259331701937004</v>
      </c>
      <c r="AH23" s="71"/>
      <c r="AI23" s="74">
        <v>12.83545452454582</v>
      </c>
      <c r="AJ23" s="71"/>
      <c r="AK23" s="74">
        <v>11.391411331670609</v>
      </c>
      <c r="AL23" s="71"/>
      <c r="AM23" s="74">
        <v>10.028467311690047</v>
      </c>
      <c r="AN23" s="71"/>
      <c r="AO23" s="74">
        <v>-100</v>
      </c>
      <c r="AP23" s="71"/>
      <c r="AQ23" s="74">
        <v>-100</v>
      </c>
      <c r="AR23" s="71"/>
      <c r="AS23" s="74">
        <v>-100</v>
      </c>
      <c r="AT23" s="71"/>
      <c r="AU23" s="74">
        <v>-100</v>
      </c>
      <c r="AV23" s="71"/>
      <c r="AW23" s="74" t="e">
        <v>#DIV/0!</v>
      </c>
      <c r="AX23" s="71"/>
      <c r="AY23" s="74" t="e">
        <v>#DIV/0!</v>
      </c>
      <c r="AZ23" s="71"/>
      <c r="BA23" s="74" t="e">
        <v>#DIV/0!</v>
      </c>
    </row>
    <row r="24" spans="1:53" s="12" customFormat="1" ht="12.75" customHeight="1">
      <c r="A24" s="30" t="s">
        <v>82</v>
      </c>
      <c r="B24" s="29"/>
      <c r="C24" s="105"/>
      <c r="D24" s="17"/>
      <c r="E24" s="75">
        <v>3.835591807181249</v>
      </c>
      <c r="F24" s="76"/>
      <c r="G24" s="75">
        <v>3.9556853031869066</v>
      </c>
      <c r="H24" s="76"/>
      <c r="I24" s="75">
        <v>3.7481320426503206</v>
      </c>
      <c r="J24" s="76"/>
      <c r="K24" s="75">
        <v>-74.3520245837006</v>
      </c>
      <c r="L24" s="76"/>
      <c r="M24" s="75">
        <v>-100</v>
      </c>
      <c r="N24" s="76"/>
      <c r="O24" s="75">
        <v>3.375258873273146</v>
      </c>
      <c r="P24" s="76"/>
      <c r="Q24" s="75">
        <v>3.7703333116139826</v>
      </c>
      <c r="R24" s="76"/>
      <c r="S24" s="75">
        <v>3.9112800499481626</v>
      </c>
      <c r="T24" s="76"/>
      <c r="U24" s="75">
        <v>4.2737572741489815</v>
      </c>
      <c r="V24" s="76"/>
      <c r="W24" s="75">
        <v>4.298282127732489</v>
      </c>
      <c r="X24" s="76"/>
      <c r="Y24" s="75">
        <v>4.030157189764494</v>
      </c>
      <c r="Z24" s="76"/>
      <c r="AA24" s="75">
        <v>3.85377884721394</v>
      </c>
      <c r="AB24" s="76"/>
      <c r="AC24" s="75">
        <v>3.6522394129234526</v>
      </c>
      <c r="AD24" s="76"/>
      <c r="AE24" s="75">
        <v>3.5986394578383374</v>
      </c>
      <c r="AF24" s="76"/>
      <c r="AG24" s="75">
        <v>3.699109112963783</v>
      </c>
      <c r="AH24" s="76"/>
      <c r="AI24" s="75">
        <v>3.7826353952059355</v>
      </c>
      <c r="AJ24" s="76"/>
      <c r="AK24" s="75">
        <v>3.9075605675810365</v>
      </c>
      <c r="AL24" s="76"/>
      <c r="AM24" s="75">
        <v>4.110394913745852</v>
      </c>
      <c r="AN24" s="76"/>
      <c r="AO24" s="75">
        <v>-100</v>
      </c>
      <c r="AP24" s="76"/>
      <c r="AQ24" s="75">
        <v>-100</v>
      </c>
      <c r="AR24" s="76"/>
      <c r="AS24" s="75">
        <v>-100</v>
      </c>
      <c r="AT24" s="76"/>
      <c r="AU24" s="75">
        <v>-100</v>
      </c>
      <c r="AV24" s="76"/>
      <c r="AW24" s="75" t="e">
        <v>#DIV/0!</v>
      </c>
      <c r="AX24" s="76"/>
      <c r="AY24" s="75" t="e">
        <v>#DIV/0!</v>
      </c>
      <c r="AZ24" s="76"/>
      <c r="BA24" s="75" t="e">
        <v>#DIV/0!</v>
      </c>
    </row>
    <row r="25" spans="1:53" ht="12.75" customHeight="1">
      <c r="A25" s="7" t="s">
        <v>17</v>
      </c>
      <c r="B25" s="18"/>
      <c r="C25" s="119" t="s">
        <v>116</v>
      </c>
      <c r="D25" s="19"/>
      <c r="E25" s="63">
        <v>2.390013132149993</v>
      </c>
      <c r="F25" s="71"/>
      <c r="G25" s="63">
        <v>1.8099907741831567</v>
      </c>
      <c r="H25" s="71"/>
      <c r="I25" s="63">
        <v>-2.064154922505268</v>
      </c>
      <c r="J25" s="63"/>
      <c r="K25" s="63">
        <v>-75.43593597121995</v>
      </c>
      <c r="L25" s="63"/>
      <c r="M25" s="63">
        <v>-100</v>
      </c>
      <c r="N25" s="71"/>
      <c r="O25" s="63">
        <v>5.9141890973626765</v>
      </c>
      <c r="P25" s="71"/>
      <c r="Q25" s="63">
        <v>0.15092071400362173</v>
      </c>
      <c r="R25" s="71"/>
      <c r="S25" s="63">
        <v>0.19542414732993674</v>
      </c>
      <c r="T25" s="71"/>
      <c r="U25" s="63">
        <v>3.4936917374864374</v>
      </c>
      <c r="V25" s="71"/>
      <c r="W25" s="63">
        <v>4.864951709547793</v>
      </c>
      <c r="X25" s="71"/>
      <c r="Y25" s="63">
        <v>3.749781976822919</v>
      </c>
      <c r="Z25" s="71"/>
      <c r="AA25" s="63">
        <v>1.1559682727231957</v>
      </c>
      <c r="AB25" s="71"/>
      <c r="AC25" s="63">
        <v>-2.3349770088688215</v>
      </c>
      <c r="AD25" s="71"/>
      <c r="AE25" s="63">
        <v>-3.0932817289391457</v>
      </c>
      <c r="AF25" s="71"/>
      <c r="AG25" s="63">
        <v>-1.8361039178013572</v>
      </c>
      <c r="AH25" s="71"/>
      <c r="AI25" s="63">
        <v>-1.3506475982044797</v>
      </c>
      <c r="AJ25" s="71"/>
      <c r="AK25" s="63">
        <v>-1.952368102184765</v>
      </c>
      <c r="AL25" s="71"/>
      <c r="AM25" s="63">
        <v>-2.3943067174283073</v>
      </c>
      <c r="AN25" s="71"/>
      <c r="AO25" s="63">
        <v>-100</v>
      </c>
      <c r="AP25" s="71"/>
      <c r="AQ25" s="63">
        <v>-100</v>
      </c>
      <c r="AR25" s="71"/>
      <c r="AS25" s="63">
        <v>-100</v>
      </c>
      <c r="AT25" s="71"/>
      <c r="AU25" s="63">
        <v>-100</v>
      </c>
      <c r="AV25" s="71"/>
      <c r="AW25" s="63" t="e">
        <v>#DIV/0!</v>
      </c>
      <c r="AX25" s="71"/>
      <c r="AY25" s="63" t="e">
        <v>#DIV/0!</v>
      </c>
      <c r="AZ25" s="71"/>
      <c r="BA25" s="63" t="e">
        <v>#DIV/0!</v>
      </c>
    </row>
    <row r="26" spans="1:53" ht="12.75" customHeight="1">
      <c r="A26" s="7" t="s">
        <v>73</v>
      </c>
      <c r="B26" s="18"/>
      <c r="C26" s="119" t="s">
        <v>117</v>
      </c>
      <c r="D26" s="19"/>
      <c r="E26" s="63">
        <v>4.719991663671097</v>
      </c>
      <c r="F26" s="71"/>
      <c r="G26" s="63">
        <v>2.180012842461476</v>
      </c>
      <c r="H26" s="71"/>
      <c r="I26" s="63">
        <v>-0.38780551489703274</v>
      </c>
      <c r="J26" s="63"/>
      <c r="K26" s="63">
        <v>-74.31647557946205</v>
      </c>
      <c r="L26" s="63"/>
      <c r="M26" s="63">
        <v>-100</v>
      </c>
      <c r="N26" s="71"/>
      <c r="O26" s="63">
        <v>3.969963501465923</v>
      </c>
      <c r="P26" s="71"/>
      <c r="Q26" s="63">
        <v>5.138526213898209</v>
      </c>
      <c r="R26" s="71"/>
      <c r="S26" s="63">
        <v>4.98159886353251</v>
      </c>
      <c r="T26" s="71"/>
      <c r="U26" s="63">
        <v>4.775254545956242</v>
      </c>
      <c r="V26" s="71"/>
      <c r="W26" s="63">
        <v>4.192443817799907</v>
      </c>
      <c r="X26" s="71"/>
      <c r="Y26" s="63">
        <v>2.5882822086710444</v>
      </c>
      <c r="Z26" s="71"/>
      <c r="AA26" s="63">
        <v>1.4097547272087008</v>
      </c>
      <c r="AB26" s="71"/>
      <c r="AC26" s="63">
        <v>0.6133531376081081</v>
      </c>
      <c r="AD26" s="71"/>
      <c r="AE26" s="63">
        <v>-0.35993740219092407</v>
      </c>
      <c r="AF26" s="71"/>
      <c r="AG26" s="63">
        <v>-1.3638859793408287</v>
      </c>
      <c r="AH26" s="71"/>
      <c r="AI26" s="63">
        <v>-0.7751272587286362</v>
      </c>
      <c r="AJ26" s="71"/>
      <c r="AK26" s="63">
        <v>0.9535525919721399</v>
      </c>
      <c r="AL26" s="71"/>
      <c r="AM26" s="63">
        <v>3.326632993388978</v>
      </c>
      <c r="AN26" s="71"/>
      <c r="AO26" s="63">
        <v>-100</v>
      </c>
      <c r="AP26" s="71"/>
      <c r="AQ26" s="63">
        <v>-100</v>
      </c>
      <c r="AR26" s="71"/>
      <c r="AS26" s="63">
        <v>-100</v>
      </c>
      <c r="AT26" s="71"/>
      <c r="AU26" s="63">
        <v>-100</v>
      </c>
      <c r="AV26" s="71"/>
      <c r="AW26" s="63" t="e">
        <v>#DIV/0!</v>
      </c>
      <c r="AX26" s="71"/>
      <c r="AY26" s="63" t="e">
        <v>#DIV/0!</v>
      </c>
      <c r="AZ26" s="71"/>
      <c r="BA26" s="63" t="e">
        <v>#DIV/0!</v>
      </c>
    </row>
    <row r="27" spans="1:53" ht="12.75" customHeight="1">
      <c r="A27" s="7" t="s">
        <v>18</v>
      </c>
      <c r="B27" s="18"/>
      <c r="C27" s="119" t="s">
        <v>118</v>
      </c>
      <c r="D27" s="19"/>
      <c r="E27" s="63">
        <v>5.830873670298087</v>
      </c>
      <c r="F27" s="71"/>
      <c r="G27" s="63">
        <v>5.330003616650281</v>
      </c>
      <c r="H27" s="71"/>
      <c r="I27" s="63">
        <v>2.322377304393397</v>
      </c>
      <c r="J27" s="63"/>
      <c r="K27" s="63">
        <v>-74.39101007539277</v>
      </c>
      <c r="L27" s="63"/>
      <c r="M27" s="63">
        <v>-100</v>
      </c>
      <c r="N27" s="71"/>
      <c r="O27" s="63">
        <v>4.911907075330024</v>
      </c>
      <c r="P27" s="71"/>
      <c r="Q27" s="63">
        <v>5.682416200590135</v>
      </c>
      <c r="R27" s="71"/>
      <c r="S27" s="63">
        <v>5.967188551422287</v>
      </c>
      <c r="T27" s="71"/>
      <c r="U27" s="63">
        <v>6.728256097219831</v>
      </c>
      <c r="V27" s="71"/>
      <c r="W27" s="63">
        <v>7.026893679751178</v>
      </c>
      <c r="X27" s="71"/>
      <c r="Y27" s="63">
        <v>6.244900850694557</v>
      </c>
      <c r="Z27" s="71"/>
      <c r="AA27" s="63">
        <v>4.9735980129870905</v>
      </c>
      <c r="AB27" s="71"/>
      <c r="AC27" s="63">
        <v>3.1860371037217616</v>
      </c>
      <c r="AD27" s="71"/>
      <c r="AE27" s="63">
        <v>1.7157353459932079</v>
      </c>
      <c r="AF27" s="71"/>
      <c r="AG27" s="63">
        <v>1.683370441514187</v>
      </c>
      <c r="AH27" s="71"/>
      <c r="AI27" s="63">
        <v>2.540239091409524</v>
      </c>
      <c r="AJ27" s="71"/>
      <c r="AK27" s="63">
        <v>3.337138786773597</v>
      </c>
      <c r="AL27" s="71"/>
      <c r="AM27" s="63">
        <v>4.05567273425993</v>
      </c>
      <c r="AN27" s="71"/>
      <c r="AO27" s="63">
        <v>-100</v>
      </c>
      <c r="AP27" s="71"/>
      <c r="AQ27" s="63">
        <v>-100</v>
      </c>
      <c r="AR27" s="71"/>
      <c r="AS27" s="63">
        <v>-100</v>
      </c>
      <c r="AT27" s="71"/>
      <c r="AU27" s="63">
        <v>-100</v>
      </c>
      <c r="AV27" s="71"/>
      <c r="AW27" s="63" t="e">
        <v>#DIV/0!</v>
      </c>
      <c r="AX27" s="71"/>
      <c r="AY27" s="63" t="e">
        <v>#DIV/0!</v>
      </c>
      <c r="AZ27" s="71"/>
      <c r="BA27" s="63" t="e">
        <v>#DIV/0!</v>
      </c>
    </row>
    <row r="28" spans="1:53" ht="12.75" customHeight="1">
      <c r="A28" s="48" t="s">
        <v>74</v>
      </c>
      <c r="B28" s="18"/>
      <c r="C28" s="119" t="s">
        <v>119</v>
      </c>
      <c r="D28" s="19"/>
      <c r="E28" s="63">
        <v>1.980000126598469</v>
      </c>
      <c r="F28" s="71"/>
      <c r="G28" s="63">
        <v>6.546435973506903</v>
      </c>
      <c r="H28" s="71"/>
      <c r="I28" s="63">
        <v>8.054034511162488</v>
      </c>
      <c r="J28" s="63"/>
      <c r="K28" s="63">
        <v>-74.04358983281844</v>
      </c>
      <c r="L28" s="63"/>
      <c r="M28" s="63">
        <v>-100</v>
      </c>
      <c r="N28" s="71"/>
      <c r="O28" s="63">
        <v>2.1215375874602094</v>
      </c>
      <c r="P28" s="71"/>
      <c r="Q28" s="63">
        <v>2.5469821325907027</v>
      </c>
      <c r="R28" s="71"/>
      <c r="S28" s="63">
        <v>1.1619010391810125</v>
      </c>
      <c r="T28" s="71"/>
      <c r="U28" s="63">
        <v>2.1056478869814654</v>
      </c>
      <c r="V28" s="71"/>
      <c r="W28" s="63">
        <v>3.5609303658405533</v>
      </c>
      <c r="X28" s="71"/>
      <c r="Y28" s="63">
        <v>4.624721471640858</v>
      </c>
      <c r="Z28" s="71"/>
      <c r="AA28" s="63">
        <v>7.64960132273389</v>
      </c>
      <c r="AB28" s="71"/>
      <c r="AC28" s="63">
        <v>10.260667404406941</v>
      </c>
      <c r="AD28" s="71"/>
      <c r="AE28" s="63">
        <v>10.768199356368946</v>
      </c>
      <c r="AF28" s="71"/>
      <c r="AG28" s="63">
        <v>9.932862575627865</v>
      </c>
      <c r="AH28" s="71"/>
      <c r="AI28" s="63">
        <v>6.730663550296678</v>
      </c>
      <c r="AJ28" s="71"/>
      <c r="AK28" s="63">
        <v>5.090509037405</v>
      </c>
      <c r="AL28" s="71"/>
      <c r="AM28" s="63">
        <v>5.552237378062519</v>
      </c>
      <c r="AN28" s="71"/>
      <c r="AO28" s="63">
        <v>-100</v>
      </c>
      <c r="AP28" s="71"/>
      <c r="AQ28" s="63">
        <v>-100</v>
      </c>
      <c r="AR28" s="71"/>
      <c r="AS28" s="63">
        <v>-100</v>
      </c>
      <c r="AT28" s="71"/>
      <c r="AU28" s="63">
        <v>-100</v>
      </c>
      <c r="AV28" s="71"/>
      <c r="AW28" s="63" t="e">
        <v>#DIV/0!</v>
      </c>
      <c r="AX28" s="71"/>
      <c r="AY28" s="63" t="e">
        <v>#DIV/0!</v>
      </c>
      <c r="AZ28" s="71"/>
      <c r="BA28" s="63" t="e">
        <v>#DIV/0!</v>
      </c>
    </row>
    <row r="29" spans="1:53" ht="12.75" customHeight="1">
      <c r="A29" s="7" t="s">
        <v>19</v>
      </c>
      <c r="B29" s="18"/>
      <c r="C29" s="119" t="s">
        <v>120</v>
      </c>
      <c r="D29" s="19"/>
      <c r="E29" s="63">
        <v>3.1258875679133435</v>
      </c>
      <c r="F29" s="71"/>
      <c r="G29" s="63">
        <v>3.122389136213699</v>
      </c>
      <c r="H29" s="71"/>
      <c r="I29" s="63">
        <v>3.479198206281664</v>
      </c>
      <c r="J29" s="63"/>
      <c r="K29" s="63">
        <v>-74.45512956540249</v>
      </c>
      <c r="L29" s="63"/>
      <c r="M29" s="63">
        <v>-100</v>
      </c>
      <c r="N29" s="71"/>
      <c r="O29" s="63">
        <v>2.4435166016539167</v>
      </c>
      <c r="P29" s="71"/>
      <c r="Q29" s="63">
        <v>3.1457741645836146</v>
      </c>
      <c r="R29" s="71"/>
      <c r="S29" s="63">
        <v>3.4332649057152276</v>
      </c>
      <c r="T29" s="71"/>
      <c r="U29" s="63">
        <v>3.4732793164383935</v>
      </c>
      <c r="V29" s="71"/>
      <c r="W29" s="63">
        <v>3.2691816911675886</v>
      </c>
      <c r="X29" s="71"/>
      <c r="Y29" s="63">
        <v>3.1206922867522247</v>
      </c>
      <c r="Z29" s="71"/>
      <c r="AA29" s="63">
        <v>3.0332632984036767</v>
      </c>
      <c r="AB29" s="71"/>
      <c r="AC29" s="63">
        <v>3.069330374548107</v>
      </c>
      <c r="AD29" s="71"/>
      <c r="AE29" s="63">
        <v>3.362500131910573</v>
      </c>
      <c r="AF29" s="71"/>
      <c r="AG29" s="63">
        <v>3.4712694035684555</v>
      </c>
      <c r="AH29" s="71"/>
      <c r="AI29" s="63">
        <v>3.5350201805604886</v>
      </c>
      <c r="AJ29" s="71"/>
      <c r="AK29" s="63">
        <v>3.5456499890795135</v>
      </c>
      <c r="AL29" s="71"/>
      <c r="AM29" s="63">
        <v>3.459372182959153</v>
      </c>
      <c r="AN29" s="71"/>
      <c r="AO29" s="63">
        <v>-100</v>
      </c>
      <c r="AP29" s="71"/>
      <c r="AQ29" s="63">
        <v>-100</v>
      </c>
      <c r="AR29" s="71"/>
      <c r="AS29" s="63">
        <v>-100</v>
      </c>
      <c r="AT29" s="71"/>
      <c r="AU29" s="63">
        <v>-100</v>
      </c>
      <c r="AV29" s="71"/>
      <c r="AW29" s="63" t="e">
        <v>#DIV/0!</v>
      </c>
      <c r="AX29" s="71"/>
      <c r="AY29" s="63" t="e">
        <v>#DIV/0!</v>
      </c>
      <c r="AZ29" s="71"/>
      <c r="BA29" s="63" t="e">
        <v>#DIV/0!</v>
      </c>
    </row>
    <row r="30" spans="1:53" ht="12.75" customHeight="1">
      <c r="A30" s="8" t="s">
        <v>75</v>
      </c>
      <c r="B30" s="18"/>
      <c r="C30" s="119" t="s">
        <v>122</v>
      </c>
      <c r="D30" s="19"/>
      <c r="E30" s="63">
        <v>3.482529595157291</v>
      </c>
      <c r="F30" s="71"/>
      <c r="G30" s="63">
        <v>3.644839191594129</v>
      </c>
      <c r="H30" s="71"/>
      <c r="I30" s="63">
        <v>4.218182499999368</v>
      </c>
      <c r="J30" s="63"/>
      <c r="K30" s="63">
        <v>-74.29343959068567</v>
      </c>
      <c r="L30" s="63"/>
      <c r="M30" s="63">
        <v>-100</v>
      </c>
      <c r="N30" s="71"/>
      <c r="O30" s="63">
        <v>2.7327162594285026</v>
      </c>
      <c r="P30" s="71"/>
      <c r="Q30" s="63">
        <v>3.5050004290844816</v>
      </c>
      <c r="R30" s="71"/>
      <c r="S30" s="63">
        <v>3.7932033391030906</v>
      </c>
      <c r="T30" s="71"/>
      <c r="U30" s="63">
        <v>3.889266429057181</v>
      </c>
      <c r="V30" s="71"/>
      <c r="W30" s="63">
        <v>3.755641816626243</v>
      </c>
      <c r="X30" s="71"/>
      <c r="Y30" s="63">
        <v>3.673986545414465</v>
      </c>
      <c r="Z30" s="71"/>
      <c r="AA30" s="63">
        <v>3.5755234041690898</v>
      </c>
      <c r="AB30" s="71"/>
      <c r="AC30" s="63">
        <v>3.577236866015232</v>
      </c>
      <c r="AD30" s="71"/>
      <c r="AE30" s="63">
        <v>3.9279068231615755</v>
      </c>
      <c r="AF30" s="71"/>
      <c r="AG30" s="63">
        <v>4.111347552095523</v>
      </c>
      <c r="AH30" s="71"/>
      <c r="AI30" s="63">
        <v>4.328311453625289</v>
      </c>
      <c r="AJ30" s="71"/>
      <c r="AK30" s="63">
        <v>4.496501162096922</v>
      </c>
      <c r="AL30" s="71"/>
      <c r="AM30" s="63">
        <v>4.47714860817312</v>
      </c>
      <c r="AN30" s="71"/>
      <c r="AO30" s="63">
        <v>-100</v>
      </c>
      <c r="AP30" s="71"/>
      <c r="AQ30" s="63">
        <v>-100</v>
      </c>
      <c r="AR30" s="71"/>
      <c r="AS30" s="63">
        <v>-100</v>
      </c>
      <c r="AT30" s="71"/>
      <c r="AU30" s="63">
        <v>-100</v>
      </c>
      <c r="AV30" s="71"/>
      <c r="AW30" s="63" t="e">
        <v>#DIV/0!</v>
      </c>
      <c r="AX30" s="71"/>
      <c r="AY30" s="63" t="e">
        <v>#DIV/0!</v>
      </c>
      <c r="AZ30" s="71"/>
      <c r="BA30" s="63" t="e">
        <v>#DIV/0!</v>
      </c>
    </row>
    <row r="31" spans="1:53" ht="12.75" customHeight="1">
      <c r="A31" s="8" t="s">
        <v>76</v>
      </c>
      <c r="B31" s="18"/>
      <c r="C31" s="119" t="s">
        <v>123</v>
      </c>
      <c r="D31" s="19"/>
      <c r="E31" s="63">
        <v>1.9976637515787266</v>
      </c>
      <c r="F31" s="71"/>
      <c r="G31" s="63">
        <v>1.4455772841992287</v>
      </c>
      <c r="H31" s="71"/>
      <c r="I31" s="63">
        <v>1.055997830528721</v>
      </c>
      <c r="J31" s="63"/>
      <c r="K31" s="63">
        <v>-75.00191711004646</v>
      </c>
      <c r="L31" s="63"/>
      <c r="M31" s="63">
        <v>-100</v>
      </c>
      <c r="N31" s="71"/>
      <c r="O31" s="63">
        <v>1.5318022530728337</v>
      </c>
      <c r="P31" s="71"/>
      <c r="Q31" s="63">
        <v>2.0135086227107912</v>
      </c>
      <c r="R31" s="71"/>
      <c r="S31" s="63">
        <v>2.2930260872462194</v>
      </c>
      <c r="T31" s="71"/>
      <c r="U31" s="63">
        <v>2.149886985874261</v>
      </c>
      <c r="V31" s="71"/>
      <c r="W31" s="63">
        <v>1.717456043731902</v>
      </c>
      <c r="X31" s="71"/>
      <c r="Y31" s="63">
        <v>1.3512352636888991</v>
      </c>
      <c r="Z31" s="71"/>
      <c r="AA31" s="63">
        <v>1.2902602615161296</v>
      </c>
      <c r="AB31" s="71"/>
      <c r="AC31" s="63">
        <v>1.425998458958233</v>
      </c>
      <c r="AD31" s="71"/>
      <c r="AE31" s="63">
        <v>1.522809207132525</v>
      </c>
      <c r="AF31" s="71"/>
      <c r="AG31" s="63">
        <v>1.3773613428851084</v>
      </c>
      <c r="AH31" s="71"/>
      <c r="AI31" s="63">
        <v>0.9275904352261444</v>
      </c>
      <c r="AJ31" s="71"/>
      <c r="AK31" s="63">
        <v>0.40391822865111227</v>
      </c>
      <c r="AL31" s="71"/>
      <c r="AM31" s="63">
        <v>0.06933186623769849</v>
      </c>
      <c r="AN31" s="71"/>
      <c r="AO31" s="63">
        <v>-100</v>
      </c>
      <c r="AP31" s="71"/>
      <c r="AQ31" s="63">
        <v>-100</v>
      </c>
      <c r="AR31" s="71"/>
      <c r="AS31" s="63">
        <v>-100</v>
      </c>
      <c r="AT31" s="71"/>
      <c r="AU31" s="63">
        <v>-100</v>
      </c>
      <c r="AV31" s="71"/>
      <c r="AW31" s="63" t="e">
        <v>#DIV/0!</v>
      </c>
      <c r="AX31" s="71"/>
      <c r="AY31" s="63" t="e">
        <v>#DIV/0!</v>
      </c>
      <c r="AZ31" s="71"/>
      <c r="BA31" s="63" t="e">
        <v>#DIV/0!</v>
      </c>
    </row>
    <row r="32" spans="1:53" ht="12.75" customHeight="1">
      <c r="A32" s="7" t="s">
        <v>77</v>
      </c>
      <c r="B32" s="18"/>
      <c r="C32" s="10" t="s">
        <v>95</v>
      </c>
      <c r="D32" s="19"/>
      <c r="E32" s="63">
        <v>6.863371795627482</v>
      </c>
      <c r="F32" s="71"/>
      <c r="G32" s="63">
        <v>6.903929594598335</v>
      </c>
      <c r="H32" s="71"/>
      <c r="I32" s="63">
        <v>10.213149297024238</v>
      </c>
      <c r="J32" s="63"/>
      <c r="K32" s="63">
        <v>-73.32595423379871</v>
      </c>
      <c r="L32" s="63"/>
      <c r="M32" s="63">
        <v>-100</v>
      </c>
      <c r="N32" s="71"/>
      <c r="O32" s="63">
        <v>6.329186576401513</v>
      </c>
      <c r="P32" s="71"/>
      <c r="Q32" s="63">
        <v>6.9452058628955315</v>
      </c>
      <c r="R32" s="71"/>
      <c r="S32" s="63">
        <v>7.220130514479273</v>
      </c>
      <c r="T32" s="71"/>
      <c r="U32" s="63">
        <v>6.9449268368989125</v>
      </c>
      <c r="V32" s="71"/>
      <c r="W32" s="63">
        <v>6.21544616837395</v>
      </c>
      <c r="X32" s="71"/>
      <c r="Y32" s="63">
        <v>6.144340189956243</v>
      </c>
      <c r="Z32" s="71"/>
      <c r="AA32" s="63">
        <v>6.868889445976434</v>
      </c>
      <c r="AB32" s="71"/>
      <c r="AC32" s="63">
        <v>8.332088597121334</v>
      </c>
      <c r="AD32" s="71"/>
      <c r="AE32" s="63">
        <v>9.244382834274623</v>
      </c>
      <c r="AF32" s="71"/>
      <c r="AG32" s="63">
        <v>9.981987291869032</v>
      </c>
      <c r="AH32" s="71"/>
      <c r="AI32" s="63">
        <v>10.564000900680037</v>
      </c>
      <c r="AJ32" s="71"/>
      <c r="AK32" s="63">
        <v>10.99682132117701</v>
      </c>
      <c r="AL32" s="71"/>
      <c r="AM32" s="63">
        <v>11.13425266844077</v>
      </c>
      <c r="AN32" s="71"/>
      <c r="AO32" s="63">
        <v>-100</v>
      </c>
      <c r="AP32" s="71"/>
      <c r="AQ32" s="63">
        <v>-100</v>
      </c>
      <c r="AR32" s="71"/>
      <c r="AS32" s="63">
        <v>-100</v>
      </c>
      <c r="AT32" s="71"/>
      <c r="AU32" s="63">
        <v>-100</v>
      </c>
      <c r="AV32" s="71"/>
      <c r="AW32" s="63" t="e">
        <v>#DIV/0!</v>
      </c>
      <c r="AX32" s="71"/>
      <c r="AY32" s="63" t="e">
        <v>#DIV/0!</v>
      </c>
      <c r="AZ32" s="71"/>
      <c r="BA32" s="63" t="e">
        <v>#DIV/0!</v>
      </c>
    </row>
    <row r="33" spans="1:53" ht="12.75" customHeight="1">
      <c r="A33" s="78" t="s">
        <v>78</v>
      </c>
      <c r="B33" s="18"/>
      <c r="C33" s="10" t="s">
        <v>96</v>
      </c>
      <c r="D33" s="19"/>
      <c r="E33" s="63">
        <v>4.506445024717398</v>
      </c>
      <c r="F33" s="71"/>
      <c r="G33" s="63">
        <v>5.148550892732873</v>
      </c>
      <c r="H33" s="71"/>
      <c r="I33" s="63">
        <v>10.321950155492555</v>
      </c>
      <c r="J33" s="63"/>
      <c r="K33" s="63">
        <v>-73.08998554664034</v>
      </c>
      <c r="L33" s="63"/>
      <c r="M33" s="63">
        <v>-100</v>
      </c>
      <c r="N33" s="71"/>
      <c r="O33" s="63">
        <v>3.8867466316036214</v>
      </c>
      <c r="P33" s="71"/>
      <c r="Q33" s="63">
        <v>4.50090765872031</v>
      </c>
      <c r="R33" s="71"/>
      <c r="S33" s="63">
        <v>4.847861613765647</v>
      </c>
      <c r="T33" s="71"/>
      <c r="U33" s="63">
        <v>4.778502967980747</v>
      </c>
      <c r="V33" s="71"/>
      <c r="W33" s="63">
        <v>4.137203748787099</v>
      </c>
      <c r="X33" s="71"/>
      <c r="Y33" s="63">
        <v>4.290693914876775</v>
      </c>
      <c r="Z33" s="71"/>
      <c r="AA33" s="63">
        <v>5.190431197632495</v>
      </c>
      <c r="AB33" s="71"/>
      <c r="AC33" s="63">
        <v>6.9251070955608895</v>
      </c>
      <c r="AD33" s="71"/>
      <c r="AE33" s="63">
        <v>8.4142584414582</v>
      </c>
      <c r="AF33" s="71"/>
      <c r="AG33" s="63">
        <v>9.706518738242442</v>
      </c>
      <c r="AH33" s="71"/>
      <c r="AI33" s="63">
        <v>10.952625001123906</v>
      </c>
      <c r="AJ33" s="71"/>
      <c r="AK33" s="63">
        <v>12.092179945343705</v>
      </c>
      <c r="AL33" s="71"/>
      <c r="AM33" s="63">
        <v>12.538791040449038</v>
      </c>
      <c r="AN33" s="71"/>
      <c r="AO33" s="63">
        <v>-100</v>
      </c>
      <c r="AP33" s="71"/>
      <c r="AQ33" s="63">
        <v>-100</v>
      </c>
      <c r="AR33" s="71"/>
      <c r="AS33" s="63">
        <v>-100</v>
      </c>
      <c r="AT33" s="71"/>
      <c r="AU33" s="63">
        <v>-100</v>
      </c>
      <c r="AV33" s="71"/>
      <c r="AW33" s="63" t="e">
        <v>#DIV/0!</v>
      </c>
      <c r="AX33" s="71"/>
      <c r="AY33" s="63" t="e">
        <v>#DIV/0!</v>
      </c>
      <c r="AZ33" s="71"/>
      <c r="BA33" s="63" t="e">
        <v>#DIV/0!</v>
      </c>
    </row>
    <row r="34" spans="1:53" ht="12.75" customHeight="1">
      <c r="A34" s="78" t="s">
        <v>79</v>
      </c>
      <c r="B34" s="18"/>
      <c r="C34" s="10" t="s">
        <v>97</v>
      </c>
      <c r="D34" s="19"/>
      <c r="E34" s="63">
        <v>5.655558160023921</v>
      </c>
      <c r="F34" s="71"/>
      <c r="G34" s="63">
        <v>14.12374919673185</v>
      </c>
      <c r="H34" s="71"/>
      <c r="I34" s="63">
        <v>6.132271514566501</v>
      </c>
      <c r="J34" s="63"/>
      <c r="K34" s="63">
        <v>-73.69288682844258</v>
      </c>
      <c r="L34" s="63"/>
      <c r="M34" s="63">
        <v>-100</v>
      </c>
      <c r="N34" s="71"/>
      <c r="O34" s="63">
        <v>-4.5065972867496695</v>
      </c>
      <c r="P34" s="71"/>
      <c r="Q34" s="63">
        <v>2.4046301921785584</v>
      </c>
      <c r="R34" s="71"/>
      <c r="S34" s="63">
        <v>10.119126406353418</v>
      </c>
      <c r="T34" s="71"/>
      <c r="U34" s="63">
        <v>15.504342017368078</v>
      </c>
      <c r="V34" s="71"/>
      <c r="W34" s="63">
        <v>16.28555674483474</v>
      </c>
      <c r="X34" s="71"/>
      <c r="Y34" s="63">
        <v>15.366120218579237</v>
      </c>
      <c r="Z34" s="71"/>
      <c r="AA34" s="63">
        <v>13.837971031912977</v>
      </c>
      <c r="AB34" s="71"/>
      <c r="AC34" s="63">
        <v>11.320918396853852</v>
      </c>
      <c r="AD34" s="71"/>
      <c r="AE34" s="63">
        <v>7.940979582728991</v>
      </c>
      <c r="AF34" s="71"/>
      <c r="AG34" s="63">
        <v>5.9032100904022</v>
      </c>
      <c r="AH34" s="71"/>
      <c r="AI34" s="63">
        <v>5.168545257767332</v>
      </c>
      <c r="AJ34" s="71"/>
      <c r="AK34" s="63">
        <v>5.61602202769047</v>
      </c>
      <c r="AL34" s="71"/>
      <c r="AM34" s="63">
        <v>7.628104085376886</v>
      </c>
      <c r="AN34" s="71"/>
      <c r="AO34" s="63">
        <v>-100</v>
      </c>
      <c r="AP34" s="71"/>
      <c r="AQ34" s="63">
        <v>-100</v>
      </c>
      <c r="AR34" s="71"/>
      <c r="AS34" s="63">
        <v>-100</v>
      </c>
      <c r="AT34" s="71"/>
      <c r="AU34" s="63">
        <v>-100</v>
      </c>
      <c r="AV34" s="71"/>
      <c r="AW34" s="63" t="e">
        <v>#DIV/0!</v>
      </c>
      <c r="AX34" s="71"/>
      <c r="AY34" s="63" t="e">
        <v>#DIV/0!</v>
      </c>
      <c r="AZ34" s="71"/>
      <c r="BA34" s="63" t="e">
        <v>#DIV/0!</v>
      </c>
    </row>
    <row r="35" spans="1:53" ht="12.75" customHeight="1">
      <c r="A35" s="79" t="s">
        <v>80</v>
      </c>
      <c r="B35" s="18"/>
      <c r="C35" s="106" t="s">
        <v>98</v>
      </c>
      <c r="D35" s="19"/>
      <c r="E35" s="74">
        <v>12.339234398876698</v>
      </c>
      <c r="F35" s="71"/>
      <c r="G35" s="74">
        <v>10.161216673062135</v>
      </c>
      <c r="H35" s="71"/>
      <c r="I35" s="74">
        <v>10.27193928147665</v>
      </c>
      <c r="J35" s="71"/>
      <c r="K35" s="74">
        <v>-73.7812026092693</v>
      </c>
      <c r="L35" s="71"/>
      <c r="M35" s="74">
        <v>-100</v>
      </c>
      <c r="N35" s="71"/>
      <c r="O35" s="74">
        <v>12.945772441967108</v>
      </c>
      <c r="P35" s="71"/>
      <c r="Q35" s="74">
        <v>12.919083419535982</v>
      </c>
      <c r="R35" s="71"/>
      <c r="S35" s="74">
        <v>12.389942326975323</v>
      </c>
      <c r="T35" s="71"/>
      <c r="U35" s="74">
        <v>11.189882119029537</v>
      </c>
      <c r="V35" s="71"/>
      <c r="W35" s="74">
        <v>10.086849786566333</v>
      </c>
      <c r="X35" s="71"/>
      <c r="Y35" s="74">
        <v>9.502923079754378</v>
      </c>
      <c r="Z35" s="71"/>
      <c r="AA35" s="74">
        <v>9.948066152783719</v>
      </c>
      <c r="AB35" s="71"/>
      <c r="AC35" s="74">
        <v>11.068961402039745</v>
      </c>
      <c r="AD35" s="71"/>
      <c r="AE35" s="74">
        <v>11.044122464696859</v>
      </c>
      <c r="AF35" s="71"/>
      <c r="AG35" s="74">
        <v>10.824220559016418</v>
      </c>
      <c r="AH35" s="71"/>
      <c r="AI35" s="74">
        <v>10.15041825205496</v>
      </c>
      <c r="AJ35" s="71"/>
      <c r="AK35" s="74">
        <v>9.158932500057237</v>
      </c>
      <c r="AL35" s="71"/>
      <c r="AM35" s="74">
        <v>8.54325281603514</v>
      </c>
      <c r="AN35" s="71"/>
      <c r="AO35" s="74">
        <v>-100</v>
      </c>
      <c r="AP35" s="71"/>
      <c r="AQ35" s="74">
        <v>-100</v>
      </c>
      <c r="AR35" s="71"/>
      <c r="AS35" s="74">
        <v>-100</v>
      </c>
      <c r="AT35" s="71"/>
      <c r="AU35" s="74">
        <v>-100</v>
      </c>
      <c r="AV35" s="71"/>
      <c r="AW35" s="74" t="e">
        <v>#DIV/0!</v>
      </c>
      <c r="AX35" s="71"/>
      <c r="AY35" s="74" t="e">
        <v>#DIV/0!</v>
      </c>
      <c r="AZ35" s="71"/>
      <c r="BA35" s="74" t="e">
        <v>#DIV/0!</v>
      </c>
    </row>
    <row r="36" spans="1:53" s="12" customFormat="1" ht="12.75" customHeight="1" thickBot="1">
      <c r="A36" s="31" t="s">
        <v>82</v>
      </c>
      <c r="B36" s="29"/>
      <c r="C36" s="107"/>
      <c r="D36" s="17"/>
      <c r="E36" s="77">
        <v>3.835591807181249</v>
      </c>
      <c r="F36" s="76"/>
      <c r="G36" s="77">
        <v>3.9556853031869066</v>
      </c>
      <c r="H36" s="76"/>
      <c r="I36" s="77">
        <v>3.7481320426503206</v>
      </c>
      <c r="J36" s="76"/>
      <c r="K36" s="77">
        <v>-74.3520245837006</v>
      </c>
      <c r="L36" s="76"/>
      <c r="M36" s="77">
        <v>-100</v>
      </c>
      <c r="N36" s="76"/>
      <c r="O36" s="77">
        <v>3.375258873273146</v>
      </c>
      <c r="P36" s="76"/>
      <c r="Q36" s="77">
        <v>3.7703333116139826</v>
      </c>
      <c r="R36" s="76"/>
      <c r="S36" s="77">
        <v>3.9112800499481626</v>
      </c>
      <c r="T36" s="76"/>
      <c r="U36" s="77">
        <v>4.2737572741489815</v>
      </c>
      <c r="V36" s="76"/>
      <c r="W36" s="77">
        <v>4.298282127732489</v>
      </c>
      <c r="X36" s="76"/>
      <c r="Y36" s="77">
        <v>4.030157189764494</v>
      </c>
      <c r="Z36" s="76"/>
      <c r="AA36" s="77">
        <v>3.85377884721394</v>
      </c>
      <c r="AB36" s="76"/>
      <c r="AC36" s="77">
        <v>3.6522394129234526</v>
      </c>
      <c r="AD36" s="76"/>
      <c r="AE36" s="77">
        <v>3.5986394578383374</v>
      </c>
      <c r="AF36" s="76"/>
      <c r="AG36" s="77">
        <v>3.699109112963783</v>
      </c>
      <c r="AH36" s="76"/>
      <c r="AI36" s="77">
        <v>3.7826353952059355</v>
      </c>
      <c r="AJ36" s="76"/>
      <c r="AK36" s="77">
        <v>3.9075605675810365</v>
      </c>
      <c r="AL36" s="76"/>
      <c r="AM36" s="77">
        <v>4.110394913745852</v>
      </c>
      <c r="AN36" s="76"/>
      <c r="AO36" s="77">
        <v>-100</v>
      </c>
      <c r="AP36" s="76"/>
      <c r="AQ36" s="77">
        <v>-100</v>
      </c>
      <c r="AR36" s="76"/>
      <c r="AS36" s="77">
        <v>-100</v>
      </c>
      <c r="AT36" s="76"/>
      <c r="AU36" s="77">
        <v>-100</v>
      </c>
      <c r="AV36" s="76"/>
      <c r="AW36" s="77" t="e">
        <v>#DIV/0!</v>
      </c>
      <c r="AX36" s="76"/>
      <c r="AY36" s="77" t="e">
        <v>#DIV/0!</v>
      </c>
      <c r="AZ36" s="76"/>
      <c r="BA36" s="77" t="e">
        <v>#DIV/0!</v>
      </c>
    </row>
    <row r="37" spans="1:28" ht="12.75" customHeight="1">
      <c r="A37" s="10" t="s">
        <v>20</v>
      </c>
      <c r="P37" s="19"/>
      <c r="R37" s="19"/>
      <c r="T37" s="19"/>
      <c r="X37" s="19"/>
      <c r="Z37" s="19"/>
      <c r="AB37" s="19"/>
    </row>
  </sheetData>
  <printOptions horizontalCentered="1"/>
  <pageMargins left="0.3937007874015748" right="0.3937007874015748" top="0.1968503937007874" bottom="0.1968503937007874" header="0.5118110236220472" footer="0.5118110236220472"/>
  <pageSetup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01411121"/>
  <dimension ref="A1:BA35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0" customWidth="1"/>
    <col min="2" max="2" width="0.5625" style="0" customWidth="1"/>
    <col min="3" max="3" width="8.7109375" style="0" customWidth="1"/>
    <col min="4" max="4" width="0.5625" style="0" customWidth="1"/>
    <col min="5" max="5" width="6.7109375" style="14" hidden="1" customWidth="1"/>
    <col min="6" max="6" width="0.5625" style="14" hidden="1" customWidth="1"/>
    <col min="7" max="7" width="6.7109375" style="14" customWidth="1"/>
    <col min="8" max="8" width="0.5625" style="14" customWidth="1"/>
    <col min="9" max="9" width="6.7109375" style="14" customWidth="1"/>
    <col min="10" max="10" width="0.5625" style="14" customWidth="1"/>
    <col min="11" max="11" width="6.7109375" style="14" hidden="1" customWidth="1"/>
    <col min="12" max="12" width="0.5625" style="14" hidden="1" customWidth="1"/>
    <col min="13" max="13" width="6.7109375" style="14" hidden="1" customWidth="1"/>
    <col min="14" max="14" width="0.5625" style="14" hidden="1" customWidth="1"/>
    <col min="15" max="15" width="6.7109375" style="0" hidden="1" customWidth="1"/>
    <col min="16" max="16" width="0.5625" style="0" hidden="1" customWidth="1"/>
    <col min="17" max="17" width="6.7109375" style="0" hidden="1" customWidth="1"/>
    <col min="18" max="18" width="0.5625" style="0" hidden="1" customWidth="1"/>
    <col min="19" max="19" width="6.7109375" style="0" hidden="1" customWidth="1"/>
    <col min="20" max="20" width="0.5625" style="0" hidden="1" customWidth="1"/>
    <col min="21" max="21" width="6.7109375" style="0" hidden="1" customWidth="1"/>
    <col min="22" max="22" width="0.5625" style="0" hidden="1" customWidth="1"/>
    <col min="23" max="23" width="6.7109375" style="0" customWidth="1"/>
    <col min="24" max="24" width="0.5625" style="0" customWidth="1"/>
    <col min="25" max="25" width="6.7109375" style="0" customWidth="1"/>
    <col min="26" max="26" width="0.5625" style="0" customWidth="1"/>
    <col min="27" max="27" width="6.7109375" style="0" customWidth="1"/>
    <col min="28" max="28" width="0.5625" style="0" customWidth="1"/>
    <col min="29" max="29" width="6.7109375" style="0" customWidth="1"/>
    <col min="30" max="30" width="0.5625" style="0" customWidth="1"/>
    <col min="31" max="31" width="6.7109375" style="0" customWidth="1"/>
    <col min="32" max="32" width="0.5625" style="0" customWidth="1"/>
    <col min="33" max="33" width="6.7109375" style="0" customWidth="1"/>
    <col min="34" max="34" width="0.5625" style="0" customWidth="1"/>
    <col min="35" max="35" width="6.7109375" style="0" customWidth="1"/>
    <col min="36" max="36" width="0.5625" style="0" customWidth="1"/>
    <col min="37" max="37" width="6.7109375" style="0" customWidth="1"/>
    <col min="38" max="38" width="0.5625" style="0" customWidth="1"/>
    <col min="39" max="39" width="6.7109375" style="0" customWidth="1"/>
    <col min="40" max="40" width="0.5625" style="0" hidden="1" customWidth="1"/>
    <col min="41" max="41" width="6.7109375" style="0" hidden="1" customWidth="1"/>
    <col min="42" max="42" width="0.5625" style="0" hidden="1" customWidth="1"/>
    <col min="43" max="43" width="6.7109375" style="0" hidden="1" customWidth="1"/>
    <col min="44" max="44" width="0.5625" style="0" hidden="1" customWidth="1"/>
    <col min="45" max="45" width="6.7109375" style="0" hidden="1" customWidth="1"/>
    <col min="46" max="46" width="0.5625" style="0" hidden="1" customWidth="1"/>
    <col min="47" max="47" width="6.7109375" style="0" hidden="1" customWidth="1"/>
    <col min="48" max="48" width="0.5625" style="0" hidden="1" customWidth="1"/>
    <col min="49" max="49" width="6.7109375" style="0" hidden="1" customWidth="1"/>
    <col min="50" max="50" width="0.5625" style="0" hidden="1" customWidth="1"/>
    <col min="51" max="51" width="6.7109375" style="0" hidden="1" customWidth="1"/>
    <col min="52" max="52" width="0.5625" style="0" hidden="1" customWidth="1"/>
    <col min="53" max="53" width="6.7109375" style="0" hidden="1" customWidth="1"/>
  </cols>
  <sheetData>
    <row r="1" spans="1:14" s="21" customFormat="1" ht="16.5" customHeight="1">
      <c r="A1" s="20" t="s">
        <v>65</v>
      </c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21" customFormat="1" ht="16.5" customHeight="1">
      <c r="A2" s="3" t="s">
        <v>193</v>
      </c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4" ht="19.5" customHeight="1">
      <c r="A3" s="2"/>
      <c r="B3" s="2"/>
      <c r="C3" s="2"/>
      <c r="D3" s="2"/>
    </row>
    <row r="4" ht="15" customHeight="1">
      <c r="A4" s="23" t="s">
        <v>177</v>
      </c>
    </row>
    <row r="5" ht="15" customHeight="1">
      <c r="A5" s="1" t="s">
        <v>187</v>
      </c>
    </row>
    <row r="6" spans="1:53" ht="5.25" customHeight="1" thickBot="1">
      <c r="A6" s="4"/>
      <c r="B6" s="4"/>
      <c r="C6" s="4"/>
      <c r="D6" s="4"/>
      <c r="E6" s="15"/>
      <c r="F6" s="15"/>
      <c r="G6" s="15"/>
      <c r="H6" s="15"/>
      <c r="I6" s="15"/>
      <c r="J6" s="15"/>
      <c r="K6" s="15"/>
      <c r="L6" s="15"/>
      <c r="M6" s="15"/>
      <c r="N6" s="15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15" customHeight="1" thickBot="1" thickTop="1">
      <c r="A7" s="7"/>
      <c r="B7" s="18"/>
      <c r="C7" s="7"/>
      <c r="D7" s="18"/>
      <c r="E7" s="24"/>
      <c r="F7" s="25"/>
      <c r="G7" s="24"/>
      <c r="H7" s="25"/>
      <c r="I7" s="24"/>
      <c r="J7" s="24"/>
      <c r="K7" s="24"/>
      <c r="L7" s="24"/>
      <c r="M7" s="24"/>
      <c r="N7" s="25"/>
      <c r="O7" s="80" t="s">
        <v>4</v>
      </c>
      <c r="P7" s="80"/>
      <c r="Q7" s="13"/>
      <c r="R7" s="13"/>
      <c r="S7" s="13"/>
      <c r="T7" s="13"/>
      <c r="U7" s="13"/>
      <c r="V7" s="18"/>
      <c r="W7" s="80" t="s">
        <v>5</v>
      </c>
      <c r="X7" s="80"/>
      <c r="Y7" s="13"/>
      <c r="Z7" s="13"/>
      <c r="AA7" s="13"/>
      <c r="AB7" s="13"/>
      <c r="AC7" s="13"/>
      <c r="AD7" s="18"/>
      <c r="AE7" s="80" t="s">
        <v>83</v>
      </c>
      <c r="AF7" s="80"/>
      <c r="AG7" s="13"/>
      <c r="AH7" s="13"/>
      <c r="AI7" s="13"/>
      <c r="AJ7" s="13"/>
      <c r="AK7" s="13"/>
      <c r="AL7" s="18"/>
      <c r="AM7" s="80" t="s">
        <v>191</v>
      </c>
      <c r="AN7" s="80"/>
      <c r="AO7" s="13"/>
      <c r="AP7" s="13"/>
      <c r="AQ7" s="13"/>
      <c r="AR7" s="13"/>
      <c r="AS7" s="13"/>
      <c r="AT7" s="18"/>
      <c r="AU7" s="80" t="s">
        <v>192</v>
      </c>
      <c r="AV7" s="80"/>
      <c r="AW7" s="13"/>
      <c r="AX7" s="13"/>
      <c r="AY7" s="13"/>
      <c r="AZ7" s="13"/>
      <c r="BA7" s="13"/>
    </row>
    <row r="8" spans="1:53" ht="15" customHeight="1" thickBot="1">
      <c r="A8" s="13"/>
      <c r="B8" s="18"/>
      <c r="C8" s="13" t="s">
        <v>3</v>
      </c>
      <c r="D8" s="18"/>
      <c r="E8" s="81" t="s">
        <v>4</v>
      </c>
      <c r="F8" s="82"/>
      <c r="G8" s="81" t="s">
        <v>5</v>
      </c>
      <c r="H8" s="82"/>
      <c r="I8" s="81" t="s">
        <v>83</v>
      </c>
      <c r="J8" s="82"/>
      <c r="K8" s="81" t="s">
        <v>191</v>
      </c>
      <c r="L8" s="82"/>
      <c r="M8" s="81" t="s">
        <v>192</v>
      </c>
      <c r="N8" s="82"/>
      <c r="O8" s="13" t="s">
        <v>6</v>
      </c>
      <c r="P8" s="18"/>
      <c r="Q8" s="13" t="s">
        <v>7</v>
      </c>
      <c r="R8" s="18"/>
      <c r="S8" s="13" t="s">
        <v>8</v>
      </c>
      <c r="T8" s="18"/>
      <c r="U8" s="13" t="s">
        <v>9</v>
      </c>
      <c r="V8" s="18"/>
      <c r="W8" s="13" t="s">
        <v>6</v>
      </c>
      <c r="X8" s="18"/>
      <c r="Y8" s="13" t="s">
        <v>7</v>
      </c>
      <c r="Z8" s="18"/>
      <c r="AA8" s="13" t="s">
        <v>8</v>
      </c>
      <c r="AB8" s="18"/>
      <c r="AC8" s="13" t="s">
        <v>9</v>
      </c>
      <c r="AD8" s="18"/>
      <c r="AE8" s="13" t="s">
        <v>6</v>
      </c>
      <c r="AF8" s="18"/>
      <c r="AG8" s="13" t="s">
        <v>7</v>
      </c>
      <c r="AH8" s="18"/>
      <c r="AI8" s="13" t="s">
        <v>8</v>
      </c>
      <c r="AJ8" s="18"/>
      <c r="AK8" s="13" t="s">
        <v>9</v>
      </c>
      <c r="AL8" s="18"/>
      <c r="AM8" s="13" t="s">
        <v>6</v>
      </c>
      <c r="AN8" s="18"/>
      <c r="AO8" s="13" t="s">
        <v>7</v>
      </c>
      <c r="AP8" s="18"/>
      <c r="AQ8" s="13" t="s">
        <v>8</v>
      </c>
      <c r="AR8" s="18"/>
      <c r="AS8" s="13" t="s">
        <v>9</v>
      </c>
      <c r="AT8" s="18"/>
      <c r="AU8" s="13" t="s">
        <v>6</v>
      </c>
      <c r="AV8" s="18"/>
      <c r="AW8" s="13" t="s">
        <v>7</v>
      </c>
      <c r="AX8" s="18"/>
      <c r="AY8" s="13" t="s">
        <v>8</v>
      </c>
      <c r="AZ8" s="18"/>
      <c r="BA8" s="13" t="s">
        <v>9</v>
      </c>
    </row>
    <row r="9" spans="1:53" ht="12.75" customHeight="1">
      <c r="A9" s="89" t="s">
        <v>170</v>
      </c>
      <c r="B9" s="18"/>
      <c r="C9" s="89"/>
      <c r="D9" s="18"/>
      <c r="E9" s="90"/>
      <c r="F9" s="82"/>
      <c r="G9" s="90"/>
      <c r="H9" s="82"/>
      <c r="I9" s="90"/>
      <c r="J9" s="82"/>
      <c r="K9" s="90"/>
      <c r="L9" s="82"/>
      <c r="M9" s="90"/>
      <c r="N9" s="82"/>
      <c r="O9" s="89"/>
      <c r="P9" s="18"/>
      <c r="Q9" s="89"/>
      <c r="R9" s="18"/>
      <c r="S9" s="89"/>
      <c r="T9" s="18"/>
      <c r="U9" s="89"/>
      <c r="V9" s="18"/>
      <c r="W9" s="89"/>
      <c r="X9" s="18"/>
      <c r="Y9" s="89"/>
      <c r="Z9" s="18"/>
      <c r="AA9" s="89"/>
      <c r="AB9" s="18"/>
      <c r="AC9" s="89"/>
      <c r="AD9" s="18"/>
      <c r="AE9" s="89"/>
      <c r="AF9" s="18"/>
      <c r="AG9" s="89"/>
      <c r="AH9" s="18"/>
      <c r="AI9" s="89"/>
      <c r="AJ9" s="18"/>
      <c r="AK9" s="89"/>
      <c r="AL9" s="18"/>
      <c r="AM9" s="89"/>
      <c r="AN9" s="18"/>
      <c r="AO9" s="89"/>
      <c r="AP9" s="18"/>
      <c r="AQ9" s="89"/>
      <c r="AR9" s="18"/>
      <c r="AS9" s="89"/>
      <c r="AT9" s="18"/>
      <c r="AU9" s="89"/>
      <c r="AV9" s="18"/>
      <c r="AW9" s="89"/>
      <c r="AX9" s="18"/>
      <c r="AY9" s="89"/>
      <c r="AZ9" s="18"/>
      <c r="BA9" s="89"/>
    </row>
    <row r="10" spans="1:53" ht="12.75" customHeight="1">
      <c r="A10" s="7" t="s">
        <v>17</v>
      </c>
      <c r="B10" s="18"/>
      <c r="C10" s="120" t="s">
        <v>116</v>
      </c>
      <c r="D10" s="19"/>
      <c r="E10" s="63">
        <v>13.007331347319928</v>
      </c>
      <c r="F10" s="71"/>
      <c r="G10" s="63">
        <v>2.630988548726343</v>
      </c>
      <c r="H10" s="71"/>
      <c r="I10" s="63">
        <v>-4.206231014805606</v>
      </c>
      <c r="J10" s="63"/>
      <c r="K10" s="63">
        <v>-75.6693828651298</v>
      </c>
      <c r="L10" s="63"/>
      <c r="M10" s="63">
        <v>-100</v>
      </c>
      <c r="N10" s="71"/>
      <c r="O10" s="63">
        <v>16.760873610852634</v>
      </c>
      <c r="P10" s="71"/>
      <c r="Q10" s="63">
        <v>15.480380654412729</v>
      </c>
      <c r="R10" s="71"/>
      <c r="S10" s="63">
        <v>11.703126711917822</v>
      </c>
      <c r="T10" s="71"/>
      <c r="U10" s="63">
        <v>8.635324885427242</v>
      </c>
      <c r="V10" s="71"/>
      <c r="W10" s="63">
        <v>5.928167358920566</v>
      </c>
      <c r="X10" s="71"/>
      <c r="Y10" s="63">
        <v>4.017327990066044</v>
      </c>
      <c r="Z10" s="71"/>
      <c r="AA10" s="63">
        <v>2.123982671851099</v>
      </c>
      <c r="AB10" s="71"/>
      <c r="AC10" s="63">
        <v>-1.3852693223943113</v>
      </c>
      <c r="AD10" s="71"/>
      <c r="AE10" s="63">
        <v>-4.701921910861784</v>
      </c>
      <c r="AF10" s="71"/>
      <c r="AG10" s="63">
        <v>-4.566460919306337</v>
      </c>
      <c r="AH10" s="71"/>
      <c r="AI10" s="63">
        <v>-3.8106563000228633</v>
      </c>
      <c r="AJ10" s="71"/>
      <c r="AK10" s="63">
        <v>-3.726641899591432</v>
      </c>
      <c r="AL10" s="71"/>
      <c r="AM10" s="63">
        <v>-3.5176234655908245</v>
      </c>
      <c r="AN10" s="71"/>
      <c r="AO10" s="63">
        <v>-100</v>
      </c>
      <c r="AP10" s="71"/>
      <c r="AQ10" s="63">
        <v>-100</v>
      </c>
      <c r="AR10" s="71"/>
      <c r="AS10" s="63">
        <v>-100</v>
      </c>
      <c r="AT10" s="71"/>
      <c r="AU10" s="63">
        <v>-100</v>
      </c>
      <c r="AV10" s="71"/>
      <c r="AW10" s="63" t="e">
        <v>#DIV/0!</v>
      </c>
      <c r="AX10" s="71"/>
      <c r="AY10" s="63" t="e">
        <v>#DIV/0!</v>
      </c>
      <c r="AZ10" s="71"/>
      <c r="BA10" s="63" t="e">
        <v>#DIV/0!</v>
      </c>
    </row>
    <row r="11" spans="1:53" ht="12.75" customHeight="1">
      <c r="A11" s="7" t="s">
        <v>73</v>
      </c>
      <c r="B11" s="18"/>
      <c r="C11" s="120" t="s">
        <v>117</v>
      </c>
      <c r="D11" s="19"/>
      <c r="E11" s="63">
        <v>-2.094603461600153</v>
      </c>
      <c r="F11" s="71"/>
      <c r="G11" s="63">
        <v>-1.2733730983178093</v>
      </c>
      <c r="H11" s="71"/>
      <c r="I11" s="63">
        <v>0.4518060929709744</v>
      </c>
      <c r="J11" s="63"/>
      <c r="K11" s="63">
        <v>-74.92040727447477</v>
      </c>
      <c r="L11" s="63"/>
      <c r="M11" s="63">
        <v>-100</v>
      </c>
      <c r="N11" s="71"/>
      <c r="O11" s="63">
        <v>-4.127217772188441</v>
      </c>
      <c r="P11" s="71"/>
      <c r="Q11" s="63">
        <v>-3.0878911485766825</v>
      </c>
      <c r="R11" s="71"/>
      <c r="S11" s="63">
        <v>-1.357968414551658</v>
      </c>
      <c r="T11" s="71"/>
      <c r="U11" s="63">
        <v>0.2918374621279529</v>
      </c>
      <c r="V11" s="71"/>
      <c r="W11" s="63">
        <v>-0.17589231812660255</v>
      </c>
      <c r="X11" s="71"/>
      <c r="Y11" s="63">
        <v>-1.2006489185936164</v>
      </c>
      <c r="Z11" s="71"/>
      <c r="AA11" s="63">
        <v>-1.6181567472887903</v>
      </c>
      <c r="AB11" s="71"/>
      <c r="AC11" s="63">
        <v>-2.0931902826214155</v>
      </c>
      <c r="AD11" s="71"/>
      <c r="AE11" s="63">
        <v>-0.9758319209777766</v>
      </c>
      <c r="AF11" s="71"/>
      <c r="AG11" s="63">
        <v>1.1819454428511955</v>
      </c>
      <c r="AH11" s="71"/>
      <c r="AI11" s="63">
        <v>1.15080988529781</v>
      </c>
      <c r="AJ11" s="71"/>
      <c r="AK11" s="63">
        <v>0.47039249792029114</v>
      </c>
      <c r="AL11" s="71"/>
      <c r="AM11" s="63">
        <v>0.7328658674508048</v>
      </c>
      <c r="AN11" s="71"/>
      <c r="AO11" s="63">
        <v>-100</v>
      </c>
      <c r="AP11" s="71"/>
      <c r="AQ11" s="63">
        <v>-100</v>
      </c>
      <c r="AR11" s="71"/>
      <c r="AS11" s="63">
        <v>-100</v>
      </c>
      <c r="AT11" s="71"/>
      <c r="AU11" s="63">
        <v>-100</v>
      </c>
      <c r="AV11" s="71"/>
      <c r="AW11" s="63" t="e">
        <v>#DIV/0!</v>
      </c>
      <c r="AX11" s="71"/>
      <c r="AY11" s="63" t="e">
        <v>#DIV/0!</v>
      </c>
      <c r="AZ11" s="71"/>
      <c r="BA11" s="63" t="e">
        <v>#DIV/0!</v>
      </c>
    </row>
    <row r="12" spans="1:53" ht="12.75" customHeight="1">
      <c r="A12" s="7" t="s">
        <v>18</v>
      </c>
      <c r="B12" s="18"/>
      <c r="C12" s="120" t="s">
        <v>118</v>
      </c>
      <c r="D12" s="19"/>
      <c r="E12" s="63">
        <v>4.956282811618973</v>
      </c>
      <c r="F12" s="71"/>
      <c r="G12" s="63">
        <v>5.334849797686014</v>
      </c>
      <c r="H12" s="71"/>
      <c r="I12" s="63">
        <v>3.419597204602587</v>
      </c>
      <c r="J12" s="63"/>
      <c r="K12" s="63">
        <v>-74.53940594044462</v>
      </c>
      <c r="L12" s="63"/>
      <c r="M12" s="63">
        <v>-100</v>
      </c>
      <c r="N12" s="71"/>
      <c r="O12" s="63">
        <v>4.211949447505958</v>
      </c>
      <c r="P12" s="71"/>
      <c r="Q12" s="63">
        <v>4.823621774248554</v>
      </c>
      <c r="R12" s="71"/>
      <c r="S12" s="63">
        <v>5.252857040394332</v>
      </c>
      <c r="T12" s="71"/>
      <c r="U12" s="63">
        <v>5.514796847062686</v>
      </c>
      <c r="V12" s="71"/>
      <c r="W12" s="63">
        <v>5.685925541531223</v>
      </c>
      <c r="X12" s="71"/>
      <c r="Y12" s="63">
        <v>5.675432928378488</v>
      </c>
      <c r="Z12" s="71"/>
      <c r="AA12" s="63">
        <v>5.256057815860671</v>
      </c>
      <c r="AB12" s="71"/>
      <c r="AC12" s="63">
        <v>4.745672451747085</v>
      </c>
      <c r="AD12" s="71"/>
      <c r="AE12" s="63">
        <v>4.269757460455681</v>
      </c>
      <c r="AF12" s="71"/>
      <c r="AG12" s="63">
        <v>3.5717367396341793</v>
      </c>
      <c r="AH12" s="71"/>
      <c r="AI12" s="63">
        <v>3.0191673845099354</v>
      </c>
      <c r="AJ12" s="71"/>
      <c r="AK12" s="63">
        <v>2.8455067580929416</v>
      </c>
      <c r="AL12" s="71"/>
      <c r="AM12" s="63">
        <v>2.8339033626075816</v>
      </c>
      <c r="AN12" s="71"/>
      <c r="AO12" s="63">
        <v>-100</v>
      </c>
      <c r="AP12" s="71"/>
      <c r="AQ12" s="63">
        <v>-100</v>
      </c>
      <c r="AR12" s="71"/>
      <c r="AS12" s="63">
        <v>-100</v>
      </c>
      <c r="AT12" s="71"/>
      <c r="AU12" s="63">
        <v>-100</v>
      </c>
      <c r="AV12" s="71"/>
      <c r="AW12" s="63" t="e">
        <v>#DIV/0!</v>
      </c>
      <c r="AX12" s="71"/>
      <c r="AY12" s="63" t="e">
        <v>#DIV/0!</v>
      </c>
      <c r="AZ12" s="71"/>
      <c r="BA12" s="63" t="e">
        <v>#DIV/0!</v>
      </c>
    </row>
    <row r="13" spans="1:53" ht="12.75" customHeight="1">
      <c r="A13" s="48" t="s">
        <v>74</v>
      </c>
      <c r="B13" s="18"/>
      <c r="C13" s="120" t="s">
        <v>119</v>
      </c>
      <c r="D13" s="19"/>
      <c r="E13" s="63">
        <v>3.351272700138974</v>
      </c>
      <c r="F13" s="71"/>
      <c r="G13" s="63">
        <v>8.382939552009816</v>
      </c>
      <c r="H13" s="71"/>
      <c r="I13" s="63">
        <v>10.557992519243143</v>
      </c>
      <c r="J13" s="63"/>
      <c r="K13" s="63">
        <v>-73.43062744022943</v>
      </c>
      <c r="L13" s="63"/>
      <c r="M13" s="63">
        <v>-100</v>
      </c>
      <c r="N13" s="71"/>
      <c r="O13" s="63">
        <v>5.807253514615596</v>
      </c>
      <c r="P13" s="71"/>
      <c r="Q13" s="63">
        <v>5.218932021375466</v>
      </c>
      <c r="R13" s="71"/>
      <c r="S13" s="63">
        <v>1.9443186334772156</v>
      </c>
      <c r="T13" s="71"/>
      <c r="U13" s="63">
        <v>0.6012753941214921</v>
      </c>
      <c r="V13" s="71"/>
      <c r="W13" s="63">
        <v>3.1891528624090615</v>
      </c>
      <c r="X13" s="71"/>
      <c r="Y13" s="63">
        <v>6.680801455097618</v>
      </c>
      <c r="Z13" s="71"/>
      <c r="AA13" s="63">
        <v>10.577066927795231</v>
      </c>
      <c r="AB13" s="71"/>
      <c r="AC13" s="63">
        <v>13.111709595318931</v>
      </c>
      <c r="AD13" s="71"/>
      <c r="AE13" s="63">
        <v>11.336903998009507</v>
      </c>
      <c r="AF13" s="71"/>
      <c r="AG13" s="63">
        <v>9.910813889659487</v>
      </c>
      <c r="AH13" s="71"/>
      <c r="AI13" s="63">
        <v>10.40981993505854</v>
      </c>
      <c r="AJ13" s="71"/>
      <c r="AK13" s="63">
        <v>10.602710641422686</v>
      </c>
      <c r="AL13" s="71"/>
      <c r="AM13" s="63">
        <v>10.647665691996334</v>
      </c>
      <c r="AN13" s="71"/>
      <c r="AO13" s="63">
        <v>-100</v>
      </c>
      <c r="AP13" s="71"/>
      <c r="AQ13" s="63">
        <v>-100</v>
      </c>
      <c r="AR13" s="71"/>
      <c r="AS13" s="63">
        <v>-100</v>
      </c>
      <c r="AT13" s="71"/>
      <c r="AU13" s="63">
        <v>-100</v>
      </c>
      <c r="AV13" s="71"/>
      <c r="AW13" s="63" t="e">
        <v>#DIV/0!</v>
      </c>
      <c r="AX13" s="71"/>
      <c r="AY13" s="63" t="e">
        <v>#DIV/0!</v>
      </c>
      <c r="AZ13" s="71"/>
      <c r="BA13" s="63" t="e">
        <v>#DIV/0!</v>
      </c>
    </row>
    <row r="14" spans="1:53" ht="12.75" customHeight="1">
      <c r="A14" s="7" t="s">
        <v>19</v>
      </c>
      <c r="B14" s="18"/>
      <c r="C14" s="120" t="s">
        <v>120</v>
      </c>
      <c r="D14" s="19"/>
      <c r="E14" s="63">
        <v>2.9964264881609637</v>
      </c>
      <c r="F14" s="71"/>
      <c r="G14" s="63">
        <v>3.3746131608719754</v>
      </c>
      <c r="H14" s="71"/>
      <c r="I14" s="63">
        <v>3.848398702735345</v>
      </c>
      <c r="J14" s="63"/>
      <c r="K14" s="63">
        <v>-74.36687228336977</v>
      </c>
      <c r="L14" s="63"/>
      <c r="M14" s="63">
        <v>-100</v>
      </c>
      <c r="N14" s="71"/>
      <c r="O14" s="63">
        <v>2.521872826394178</v>
      </c>
      <c r="P14" s="71"/>
      <c r="Q14" s="63">
        <v>3.0597698865197698</v>
      </c>
      <c r="R14" s="71"/>
      <c r="S14" s="63">
        <v>3.2241184694504543</v>
      </c>
      <c r="T14" s="71"/>
      <c r="U14" s="63">
        <v>3.1751200902374377</v>
      </c>
      <c r="V14" s="71"/>
      <c r="W14" s="63">
        <v>3.183969348363891</v>
      </c>
      <c r="X14" s="71"/>
      <c r="Y14" s="63">
        <v>3.339137914643575</v>
      </c>
      <c r="Z14" s="71"/>
      <c r="AA14" s="63">
        <v>3.4744046908639747</v>
      </c>
      <c r="AB14" s="71"/>
      <c r="AC14" s="63">
        <v>3.496920934279779</v>
      </c>
      <c r="AD14" s="71"/>
      <c r="AE14" s="63">
        <v>3.5022268319582883</v>
      </c>
      <c r="AF14" s="71"/>
      <c r="AG14" s="63">
        <v>3.7726081086557395</v>
      </c>
      <c r="AH14" s="71"/>
      <c r="AI14" s="63">
        <v>3.9876113596893026</v>
      </c>
      <c r="AJ14" s="71"/>
      <c r="AK14" s="63">
        <v>4.122224893506887</v>
      </c>
      <c r="AL14" s="71"/>
      <c r="AM14" s="63">
        <v>4.216684119524583</v>
      </c>
      <c r="AN14" s="71"/>
      <c r="AO14" s="63">
        <v>-100</v>
      </c>
      <c r="AP14" s="71"/>
      <c r="AQ14" s="63">
        <v>-100</v>
      </c>
      <c r="AR14" s="71"/>
      <c r="AS14" s="63">
        <v>-100</v>
      </c>
      <c r="AT14" s="71"/>
      <c r="AU14" s="63">
        <v>-100</v>
      </c>
      <c r="AV14" s="71"/>
      <c r="AW14" s="63" t="e">
        <v>#DIV/0!</v>
      </c>
      <c r="AX14" s="71"/>
      <c r="AY14" s="63" t="e">
        <v>#DIV/0!</v>
      </c>
      <c r="AZ14" s="71"/>
      <c r="BA14" s="63" t="e">
        <v>#DIV/0!</v>
      </c>
    </row>
    <row r="15" spans="1:53" ht="12.75" customHeight="1">
      <c r="A15" s="8" t="s">
        <v>75</v>
      </c>
      <c r="B15" s="18"/>
      <c r="C15" s="120" t="s">
        <v>122</v>
      </c>
      <c r="D15" s="19"/>
      <c r="E15" s="63">
        <v>4.299422534699149</v>
      </c>
      <c r="F15" s="71"/>
      <c r="G15" s="63">
        <v>5.112366621512954</v>
      </c>
      <c r="H15" s="71"/>
      <c r="I15" s="63">
        <v>6.201028009345855</v>
      </c>
      <c r="J15" s="63"/>
      <c r="K15" s="63">
        <v>-73.88198860417117</v>
      </c>
      <c r="L15" s="63"/>
      <c r="M15" s="63">
        <v>-100</v>
      </c>
      <c r="N15" s="71"/>
      <c r="O15" s="63">
        <v>3.9097573395726837</v>
      </c>
      <c r="P15" s="71"/>
      <c r="Q15" s="63">
        <v>4.40470605476091</v>
      </c>
      <c r="R15" s="71"/>
      <c r="S15" s="63">
        <v>4.43621606479967</v>
      </c>
      <c r="T15" s="71"/>
      <c r="U15" s="63">
        <v>4.44065455461462</v>
      </c>
      <c r="V15" s="71"/>
      <c r="W15" s="63">
        <v>4.7604982291479025</v>
      </c>
      <c r="X15" s="71"/>
      <c r="Y15" s="63">
        <v>5.206735200525903</v>
      </c>
      <c r="Z15" s="71"/>
      <c r="AA15" s="63">
        <v>5.338739240702628</v>
      </c>
      <c r="AB15" s="71"/>
      <c r="AC15" s="63">
        <v>5.137355638350782</v>
      </c>
      <c r="AD15" s="71"/>
      <c r="AE15" s="63">
        <v>5.073053488595081</v>
      </c>
      <c r="AF15" s="71"/>
      <c r="AG15" s="63">
        <v>5.7640239397698245</v>
      </c>
      <c r="AH15" s="71"/>
      <c r="AI15" s="63">
        <v>6.590602136990609</v>
      </c>
      <c r="AJ15" s="71"/>
      <c r="AK15" s="63">
        <v>7.330665958978644</v>
      </c>
      <c r="AL15" s="71"/>
      <c r="AM15" s="63">
        <v>7.581276815408078</v>
      </c>
      <c r="AN15" s="71"/>
      <c r="AO15" s="63">
        <v>-100</v>
      </c>
      <c r="AP15" s="71"/>
      <c r="AQ15" s="63">
        <v>-100</v>
      </c>
      <c r="AR15" s="71"/>
      <c r="AS15" s="63">
        <v>-100</v>
      </c>
      <c r="AT15" s="71"/>
      <c r="AU15" s="63">
        <v>-100</v>
      </c>
      <c r="AV15" s="71"/>
      <c r="AW15" s="63" t="e">
        <v>#DIV/0!</v>
      </c>
      <c r="AX15" s="71"/>
      <c r="AY15" s="63" t="e">
        <v>#DIV/0!</v>
      </c>
      <c r="AZ15" s="71"/>
      <c r="BA15" s="63" t="e">
        <v>#DIV/0!</v>
      </c>
    </row>
    <row r="16" spans="1:53" ht="12.75" customHeight="1">
      <c r="A16" s="8" t="s">
        <v>76</v>
      </c>
      <c r="B16" s="18"/>
      <c r="C16" s="120" t="s">
        <v>123</v>
      </c>
      <c r="D16" s="19"/>
      <c r="E16" s="63">
        <v>1.1594570493610457</v>
      </c>
      <c r="F16" s="71"/>
      <c r="G16" s="63">
        <v>0.8486767723432376</v>
      </c>
      <c r="H16" s="71"/>
      <c r="I16" s="63">
        <v>0.28412242452875436</v>
      </c>
      <c r="J16" s="63"/>
      <c r="K16" s="63">
        <v>-75.14482278668811</v>
      </c>
      <c r="L16" s="63"/>
      <c r="M16" s="63">
        <v>-100</v>
      </c>
      <c r="N16" s="71"/>
      <c r="O16" s="63">
        <v>0.5888745882085988</v>
      </c>
      <c r="P16" s="71"/>
      <c r="Q16" s="63">
        <v>1.176825206501464</v>
      </c>
      <c r="R16" s="71"/>
      <c r="S16" s="63">
        <v>1.5079575632179099</v>
      </c>
      <c r="T16" s="71"/>
      <c r="U16" s="63">
        <v>1.3647084636059459</v>
      </c>
      <c r="V16" s="71"/>
      <c r="W16" s="63">
        <v>0.9157427387950445</v>
      </c>
      <c r="X16" s="71"/>
      <c r="Y16" s="63">
        <v>0.6410372471840065</v>
      </c>
      <c r="Z16" s="71"/>
      <c r="AA16" s="63">
        <v>0.7586202141341314</v>
      </c>
      <c r="AB16" s="71"/>
      <c r="AC16" s="63">
        <v>1.078983210824469</v>
      </c>
      <c r="AD16" s="71"/>
      <c r="AE16" s="63">
        <v>1.1561004304489808</v>
      </c>
      <c r="AF16" s="71"/>
      <c r="AG16" s="63">
        <v>0.765110365477506</v>
      </c>
      <c r="AH16" s="71"/>
      <c r="AI16" s="63">
        <v>0.02346219946389727</v>
      </c>
      <c r="AJ16" s="71"/>
      <c r="AK16" s="63">
        <v>-0.7967704790324159</v>
      </c>
      <c r="AL16" s="71"/>
      <c r="AM16" s="63">
        <v>-1.0031285403417134</v>
      </c>
      <c r="AN16" s="71"/>
      <c r="AO16" s="63">
        <v>-100</v>
      </c>
      <c r="AP16" s="71"/>
      <c r="AQ16" s="63">
        <v>-100</v>
      </c>
      <c r="AR16" s="71"/>
      <c r="AS16" s="63">
        <v>-100</v>
      </c>
      <c r="AT16" s="71"/>
      <c r="AU16" s="63">
        <v>-100</v>
      </c>
      <c r="AV16" s="71"/>
      <c r="AW16" s="63" t="e">
        <v>#DIV/0!</v>
      </c>
      <c r="AX16" s="71"/>
      <c r="AY16" s="63" t="e">
        <v>#DIV/0!</v>
      </c>
      <c r="AZ16" s="71"/>
      <c r="BA16" s="63" t="e">
        <v>#DIV/0!</v>
      </c>
    </row>
    <row r="17" spans="1:53" s="12" customFormat="1" ht="12.75" customHeight="1" thickBot="1">
      <c r="A17" s="87" t="s">
        <v>28</v>
      </c>
      <c r="B17" s="29"/>
      <c r="C17" s="68"/>
      <c r="D17" s="17"/>
      <c r="E17" s="88">
        <v>3.7156038043476336</v>
      </c>
      <c r="F17" s="76"/>
      <c r="G17" s="88">
        <v>4.185718145185402</v>
      </c>
      <c r="H17" s="76"/>
      <c r="I17" s="88">
        <v>4.095123155183966</v>
      </c>
      <c r="J17" s="76"/>
      <c r="K17" s="88">
        <v>-74.35377753217082</v>
      </c>
      <c r="L17" s="76"/>
      <c r="M17" s="88">
        <v>-100</v>
      </c>
      <c r="N17" s="76"/>
      <c r="O17" s="88">
        <v>3.5652074162103364</v>
      </c>
      <c r="P17" s="76"/>
      <c r="Q17" s="88">
        <v>3.9690421505223172</v>
      </c>
      <c r="R17" s="76"/>
      <c r="S17" s="88">
        <v>3.7578564884573007</v>
      </c>
      <c r="T17" s="76"/>
      <c r="U17" s="88">
        <v>3.5723698897219824</v>
      </c>
      <c r="V17" s="76"/>
      <c r="W17" s="88">
        <v>3.7677999358528558</v>
      </c>
      <c r="X17" s="76"/>
      <c r="Y17" s="88">
        <v>4.123935177244986</v>
      </c>
      <c r="Z17" s="76"/>
      <c r="AA17" s="88">
        <v>4.417506068377097</v>
      </c>
      <c r="AB17" s="76"/>
      <c r="AC17" s="88">
        <v>4.424453956350671</v>
      </c>
      <c r="AD17" s="76"/>
      <c r="AE17" s="88">
        <v>4.0636412876870365</v>
      </c>
      <c r="AF17" s="76"/>
      <c r="AG17" s="88">
        <v>4.000971937231612</v>
      </c>
      <c r="AH17" s="76"/>
      <c r="AI17" s="88">
        <v>4.115561961700642</v>
      </c>
      <c r="AJ17" s="76"/>
      <c r="AK17" s="88">
        <v>4.1976636259184685</v>
      </c>
      <c r="AL17" s="76"/>
      <c r="AM17" s="88">
        <v>4.2838184822512115</v>
      </c>
      <c r="AN17" s="76"/>
      <c r="AO17" s="88">
        <v>-100</v>
      </c>
      <c r="AP17" s="76"/>
      <c r="AQ17" s="88">
        <v>-100</v>
      </c>
      <c r="AR17" s="76"/>
      <c r="AS17" s="88">
        <v>-100</v>
      </c>
      <c r="AT17" s="76"/>
      <c r="AU17" s="88">
        <v>-100</v>
      </c>
      <c r="AV17" s="76"/>
      <c r="AW17" s="88" t="e">
        <v>#DIV/0!</v>
      </c>
      <c r="AX17" s="76"/>
      <c r="AY17" s="88" t="e">
        <v>#DIV/0!</v>
      </c>
      <c r="AZ17" s="76"/>
      <c r="BA17" s="88" t="e">
        <v>#DIV/0!</v>
      </c>
    </row>
    <row r="18" spans="1:53" ht="12">
      <c r="A18" s="89" t="s">
        <v>171</v>
      </c>
      <c r="B18" s="18"/>
      <c r="C18" s="89"/>
      <c r="D18" s="18"/>
      <c r="E18" s="90"/>
      <c r="F18" s="82"/>
      <c r="G18" s="90"/>
      <c r="H18" s="82"/>
      <c r="I18" s="90"/>
      <c r="J18" s="82"/>
      <c r="K18" s="90"/>
      <c r="L18" s="82"/>
      <c r="M18" s="90"/>
      <c r="N18" s="82"/>
      <c r="O18" s="89"/>
      <c r="P18" s="18"/>
      <c r="Q18" s="89"/>
      <c r="R18" s="18"/>
      <c r="S18" s="89"/>
      <c r="T18" s="18"/>
      <c r="U18" s="89"/>
      <c r="V18" s="18"/>
      <c r="W18" s="89"/>
      <c r="X18" s="18"/>
      <c r="Y18" s="89"/>
      <c r="Z18" s="18"/>
      <c r="AA18" s="89"/>
      <c r="AB18" s="18"/>
      <c r="AC18" s="89"/>
      <c r="AD18" s="18"/>
      <c r="AE18" s="89"/>
      <c r="AF18" s="18"/>
      <c r="AG18" s="89"/>
      <c r="AH18" s="18"/>
      <c r="AI18" s="89"/>
      <c r="AJ18" s="18"/>
      <c r="AK18" s="89"/>
      <c r="AL18" s="18"/>
      <c r="AM18" s="89"/>
      <c r="AN18" s="18"/>
      <c r="AO18" s="89"/>
      <c r="AP18" s="18"/>
      <c r="AQ18" s="89"/>
      <c r="AR18" s="18"/>
      <c r="AS18" s="89"/>
      <c r="AT18" s="18"/>
      <c r="AU18" s="89"/>
      <c r="AV18" s="18"/>
      <c r="AW18" s="89"/>
      <c r="AX18" s="18"/>
      <c r="AY18" s="89"/>
      <c r="AZ18" s="18"/>
      <c r="BA18" s="89"/>
    </row>
    <row r="19" spans="1:53" ht="12">
      <c r="A19" s="7" t="s">
        <v>17</v>
      </c>
      <c r="B19" s="18"/>
      <c r="C19" s="120" t="s">
        <v>116</v>
      </c>
      <c r="D19" s="19"/>
      <c r="E19" s="63">
        <v>13.429970065886309</v>
      </c>
      <c r="F19" s="71"/>
      <c r="G19" s="63">
        <v>2.7703706766071035</v>
      </c>
      <c r="H19" s="71"/>
      <c r="I19" s="63">
        <v>-4.0766110558603685</v>
      </c>
      <c r="J19" s="63"/>
      <c r="K19" s="63">
        <v>-75.67111044840102</v>
      </c>
      <c r="L19" s="63"/>
      <c r="M19" s="63">
        <v>-100</v>
      </c>
      <c r="N19" s="71"/>
      <c r="O19" s="63">
        <v>17.21071505985583</v>
      </c>
      <c r="P19" s="71"/>
      <c r="Q19" s="63">
        <v>15.946927561482283</v>
      </c>
      <c r="R19" s="71"/>
      <c r="S19" s="63">
        <v>12.142508038585209</v>
      </c>
      <c r="T19" s="71"/>
      <c r="U19" s="63">
        <v>8.989752816020037</v>
      </c>
      <c r="V19" s="71"/>
      <c r="W19" s="63">
        <v>6.151901401032345</v>
      </c>
      <c r="X19" s="71"/>
      <c r="Y19" s="63">
        <v>4.155406420709751</v>
      </c>
      <c r="Z19" s="71"/>
      <c r="AA19" s="63">
        <v>2.2201883684976</v>
      </c>
      <c r="AB19" s="71"/>
      <c r="AC19" s="63">
        <v>-1.27527676600937</v>
      </c>
      <c r="AD19" s="71"/>
      <c r="AE19" s="63">
        <v>-4.544341900697956</v>
      </c>
      <c r="AF19" s="71"/>
      <c r="AG19" s="63">
        <v>-4.412443623708229</v>
      </c>
      <c r="AH19" s="71"/>
      <c r="AI19" s="63">
        <v>-3.686217133829861</v>
      </c>
      <c r="AJ19" s="71"/>
      <c r="AK19" s="63">
        <v>-3.6462521979744533</v>
      </c>
      <c r="AL19" s="71"/>
      <c r="AM19" s="63">
        <v>-3.5036894316380907</v>
      </c>
      <c r="AN19" s="71"/>
      <c r="AO19" s="63">
        <v>-100</v>
      </c>
      <c r="AP19" s="71"/>
      <c r="AQ19" s="63">
        <v>-100</v>
      </c>
      <c r="AR19" s="71"/>
      <c r="AS19" s="63">
        <v>-100</v>
      </c>
      <c r="AT19" s="71"/>
      <c r="AU19" s="63">
        <v>-100</v>
      </c>
      <c r="AV19" s="71"/>
      <c r="AW19" s="63" t="e">
        <v>#DIV/0!</v>
      </c>
      <c r="AX19" s="71"/>
      <c r="AY19" s="63" t="e">
        <v>#DIV/0!</v>
      </c>
      <c r="AZ19" s="71"/>
      <c r="BA19" s="63" t="e">
        <v>#DIV/0!</v>
      </c>
    </row>
    <row r="20" spans="1:53" ht="12">
      <c r="A20" s="7" t="s">
        <v>73</v>
      </c>
      <c r="B20" s="18"/>
      <c r="C20" s="120" t="s">
        <v>117</v>
      </c>
      <c r="D20" s="19"/>
      <c r="E20" s="63">
        <v>-1.7864295441800904</v>
      </c>
      <c r="F20" s="71"/>
      <c r="G20" s="63">
        <v>-1.5097137772504765</v>
      </c>
      <c r="H20" s="71"/>
      <c r="I20" s="63">
        <v>0.00828163584893904</v>
      </c>
      <c r="J20" s="63"/>
      <c r="K20" s="63">
        <v>-74.95878345315616</v>
      </c>
      <c r="L20" s="63"/>
      <c r="M20" s="63">
        <v>-100</v>
      </c>
      <c r="N20" s="71"/>
      <c r="O20" s="63">
        <v>-3.833051228761808</v>
      </c>
      <c r="P20" s="71"/>
      <c r="Q20" s="63">
        <v>-2.7203348104382075</v>
      </c>
      <c r="R20" s="71"/>
      <c r="S20" s="63">
        <v>-1.013431641098328</v>
      </c>
      <c r="T20" s="71"/>
      <c r="U20" s="63">
        <v>0.5127673133067612</v>
      </c>
      <c r="V20" s="71"/>
      <c r="W20" s="63">
        <v>-0.18343581974273881</v>
      </c>
      <c r="X20" s="71"/>
      <c r="Y20" s="63">
        <v>-1.3896435456379197</v>
      </c>
      <c r="Z20" s="71"/>
      <c r="AA20" s="63">
        <v>-1.9422661750413628</v>
      </c>
      <c r="AB20" s="71"/>
      <c r="AC20" s="63">
        <v>-2.515370891880331</v>
      </c>
      <c r="AD20" s="71"/>
      <c r="AE20" s="63">
        <v>-1.4761355604330229</v>
      </c>
      <c r="AF20" s="71"/>
      <c r="AG20" s="63">
        <v>0.6717792337187944</v>
      </c>
      <c r="AH20" s="71"/>
      <c r="AI20" s="63">
        <v>0.7043798657819567</v>
      </c>
      <c r="AJ20" s="71"/>
      <c r="AK20" s="63">
        <v>0.15654067788919424</v>
      </c>
      <c r="AL20" s="71"/>
      <c r="AM20" s="63">
        <v>0.47802085771895264</v>
      </c>
      <c r="AN20" s="71"/>
      <c r="AO20" s="63">
        <v>-100</v>
      </c>
      <c r="AP20" s="71"/>
      <c r="AQ20" s="63">
        <v>-100</v>
      </c>
      <c r="AR20" s="71"/>
      <c r="AS20" s="63">
        <v>-100</v>
      </c>
      <c r="AT20" s="71"/>
      <c r="AU20" s="63">
        <v>-100</v>
      </c>
      <c r="AV20" s="71"/>
      <c r="AW20" s="63" t="e">
        <v>#DIV/0!</v>
      </c>
      <c r="AX20" s="71"/>
      <c r="AY20" s="63" t="e">
        <v>#DIV/0!</v>
      </c>
      <c r="AZ20" s="71"/>
      <c r="BA20" s="63" t="e">
        <v>#DIV/0!</v>
      </c>
    </row>
    <row r="21" spans="1:53" ht="12">
      <c r="A21" s="7" t="s">
        <v>18</v>
      </c>
      <c r="B21" s="18"/>
      <c r="C21" s="120" t="s">
        <v>118</v>
      </c>
      <c r="D21" s="19"/>
      <c r="E21" s="63">
        <v>5.019981795178086</v>
      </c>
      <c r="F21" s="71"/>
      <c r="G21" s="63">
        <v>5.397115134162878</v>
      </c>
      <c r="H21" s="71"/>
      <c r="I21" s="63">
        <v>3.4805997032073988</v>
      </c>
      <c r="J21" s="63"/>
      <c r="K21" s="63">
        <v>-74.53965054774449</v>
      </c>
      <c r="L21" s="63"/>
      <c r="M21" s="63">
        <v>-100</v>
      </c>
      <c r="N21" s="71"/>
      <c r="O21" s="63">
        <v>4.302012407852418</v>
      </c>
      <c r="P21" s="71"/>
      <c r="Q21" s="63">
        <v>4.88955165081375</v>
      </c>
      <c r="R21" s="71"/>
      <c r="S21" s="63">
        <v>5.304409235506968</v>
      </c>
      <c r="T21" s="71"/>
      <c r="U21" s="63">
        <v>5.562201869063865</v>
      </c>
      <c r="V21" s="71"/>
      <c r="W21" s="63">
        <v>5.739603709793939</v>
      </c>
      <c r="X21" s="71"/>
      <c r="Y21" s="63">
        <v>5.735194903556473</v>
      </c>
      <c r="Z21" s="71"/>
      <c r="AA21" s="63">
        <v>5.321226883550145</v>
      </c>
      <c r="AB21" s="71"/>
      <c r="AC21" s="63">
        <v>4.815923025493629</v>
      </c>
      <c r="AD21" s="71"/>
      <c r="AE21" s="63">
        <v>4.344790032727008</v>
      </c>
      <c r="AF21" s="71"/>
      <c r="AG21" s="63">
        <v>3.642859126845188</v>
      </c>
      <c r="AH21" s="71"/>
      <c r="AI21" s="63">
        <v>3.078446928048173</v>
      </c>
      <c r="AJ21" s="71"/>
      <c r="AK21" s="63">
        <v>2.8851657622605886</v>
      </c>
      <c r="AL21" s="71"/>
      <c r="AM21" s="63">
        <v>2.8460688282635704</v>
      </c>
      <c r="AN21" s="71"/>
      <c r="AO21" s="63">
        <v>-100</v>
      </c>
      <c r="AP21" s="71"/>
      <c r="AQ21" s="63">
        <v>-100</v>
      </c>
      <c r="AR21" s="71"/>
      <c r="AS21" s="63">
        <v>-100</v>
      </c>
      <c r="AT21" s="71"/>
      <c r="AU21" s="63">
        <v>-100</v>
      </c>
      <c r="AV21" s="71"/>
      <c r="AW21" s="63" t="e">
        <v>#DIV/0!</v>
      </c>
      <c r="AX21" s="71"/>
      <c r="AY21" s="63" t="e">
        <v>#DIV/0!</v>
      </c>
      <c r="AZ21" s="71"/>
      <c r="BA21" s="63" t="e">
        <v>#DIV/0!</v>
      </c>
    </row>
    <row r="22" spans="1:53" ht="12">
      <c r="A22" s="48" t="s">
        <v>74</v>
      </c>
      <c r="B22" s="18"/>
      <c r="C22" s="120" t="s">
        <v>119</v>
      </c>
      <c r="D22" s="19"/>
      <c r="E22" s="63">
        <v>3.4000167250494817</v>
      </c>
      <c r="F22" s="71"/>
      <c r="G22" s="63">
        <v>8.490126902595385</v>
      </c>
      <c r="H22" s="71"/>
      <c r="I22" s="63">
        <v>10.666925094135514</v>
      </c>
      <c r="J22" s="63"/>
      <c r="K22" s="63">
        <v>-73.42552938288311</v>
      </c>
      <c r="L22" s="63"/>
      <c r="M22" s="63">
        <v>-100</v>
      </c>
      <c r="N22" s="71"/>
      <c r="O22" s="63">
        <v>5.803426479551432</v>
      </c>
      <c r="P22" s="71"/>
      <c r="Q22" s="63">
        <v>5.259351524540601</v>
      </c>
      <c r="R22" s="71"/>
      <c r="S22" s="63">
        <v>2.013734318206306</v>
      </c>
      <c r="T22" s="71"/>
      <c r="U22" s="63">
        <v>0.6871452976604076</v>
      </c>
      <c r="V22" s="71"/>
      <c r="W22" s="63">
        <v>3.2820526625121804</v>
      </c>
      <c r="X22" s="71"/>
      <c r="Y22" s="63">
        <v>6.782062961838253</v>
      </c>
      <c r="Z22" s="71"/>
      <c r="AA22" s="63">
        <v>10.688055174406008</v>
      </c>
      <c r="AB22" s="71"/>
      <c r="AC22" s="63">
        <v>13.231680904716804</v>
      </c>
      <c r="AD22" s="71"/>
      <c r="AE22" s="63">
        <v>11.461888114318274</v>
      </c>
      <c r="AF22" s="71"/>
      <c r="AG22" s="63">
        <v>10.031316142032498</v>
      </c>
      <c r="AH22" s="71"/>
      <c r="AI22" s="63">
        <v>10.517567882768786</v>
      </c>
      <c r="AJ22" s="71"/>
      <c r="AK22" s="63">
        <v>10.687383381177963</v>
      </c>
      <c r="AL22" s="71"/>
      <c r="AM22" s="63">
        <v>10.699225698033143</v>
      </c>
      <c r="AN22" s="71"/>
      <c r="AO22" s="63">
        <v>-100</v>
      </c>
      <c r="AP22" s="71"/>
      <c r="AQ22" s="63">
        <v>-100</v>
      </c>
      <c r="AR22" s="71"/>
      <c r="AS22" s="63">
        <v>-100</v>
      </c>
      <c r="AT22" s="71"/>
      <c r="AU22" s="63">
        <v>-100</v>
      </c>
      <c r="AV22" s="71"/>
      <c r="AW22" s="63" t="e">
        <v>#DIV/0!</v>
      </c>
      <c r="AX22" s="71"/>
      <c r="AY22" s="63" t="e">
        <v>#DIV/0!</v>
      </c>
      <c r="AZ22" s="71"/>
      <c r="BA22" s="63" t="e">
        <v>#DIV/0!</v>
      </c>
    </row>
    <row r="23" spans="1:53" ht="12">
      <c r="A23" s="7" t="s">
        <v>19</v>
      </c>
      <c r="B23" s="18"/>
      <c r="C23" s="120" t="s">
        <v>120</v>
      </c>
      <c r="D23" s="19"/>
      <c r="E23" s="63">
        <v>3.007276552842675</v>
      </c>
      <c r="F23" s="71"/>
      <c r="G23" s="63">
        <v>3.505633738385172</v>
      </c>
      <c r="H23" s="71"/>
      <c r="I23" s="63">
        <v>3.967502767781683</v>
      </c>
      <c r="J23" s="63"/>
      <c r="K23" s="63">
        <v>-74.36383727758587</v>
      </c>
      <c r="L23" s="63"/>
      <c r="M23" s="63">
        <v>-100</v>
      </c>
      <c r="N23" s="71"/>
      <c r="O23" s="63">
        <v>2.5639377555410237</v>
      </c>
      <c r="P23" s="71"/>
      <c r="Q23" s="63">
        <v>3.0583216555696957</v>
      </c>
      <c r="R23" s="71"/>
      <c r="S23" s="63">
        <v>3.2121506587132975</v>
      </c>
      <c r="T23" s="71"/>
      <c r="U23" s="63">
        <v>3.189753104785864</v>
      </c>
      <c r="V23" s="71"/>
      <c r="W23" s="63">
        <v>3.26279938019991</v>
      </c>
      <c r="X23" s="71"/>
      <c r="Y23" s="63">
        <v>3.4645350888509174</v>
      </c>
      <c r="Z23" s="71"/>
      <c r="AA23" s="63">
        <v>3.6290906141507318</v>
      </c>
      <c r="AB23" s="71"/>
      <c r="AC23" s="63">
        <v>3.6609607907867714</v>
      </c>
      <c r="AD23" s="71"/>
      <c r="AE23" s="63">
        <v>3.6548360722562068</v>
      </c>
      <c r="AF23" s="71"/>
      <c r="AG23" s="63">
        <v>3.907949721668369</v>
      </c>
      <c r="AH23" s="71"/>
      <c r="AI23" s="63">
        <v>4.097796790623165</v>
      </c>
      <c r="AJ23" s="71"/>
      <c r="AK23" s="63">
        <v>4.201207864851586</v>
      </c>
      <c r="AL23" s="71"/>
      <c r="AM23" s="63">
        <v>4.256995516512019</v>
      </c>
      <c r="AN23" s="71"/>
      <c r="AO23" s="63">
        <v>-100</v>
      </c>
      <c r="AP23" s="71"/>
      <c r="AQ23" s="63">
        <v>-100</v>
      </c>
      <c r="AR23" s="71"/>
      <c r="AS23" s="63">
        <v>-100</v>
      </c>
      <c r="AT23" s="71"/>
      <c r="AU23" s="63">
        <v>-100</v>
      </c>
      <c r="AV23" s="71"/>
      <c r="AW23" s="63" t="e">
        <v>#DIV/0!</v>
      </c>
      <c r="AX23" s="71"/>
      <c r="AY23" s="63" t="e">
        <v>#DIV/0!</v>
      </c>
      <c r="AZ23" s="71"/>
      <c r="BA23" s="63" t="e">
        <v>#DIV/0!</v>
      </c>
    </row>
    <row r="24" spans="1:53" ht="12">
      <c r="A24" s="8" t="s">
        <v>75</v>
      </c>
      <c r="B24" s="18"/>
      <c r="C24" s="120" t="s">
        <v>122</v>
      </c>
      <c r="D24" s="19"/>
      <c r="E24" s="63">
        <v>4.283071195660826</v>
      </c>
      <c r="F24" s="71"/>
      <c r="G24" s="63">
        <v>5.295581057682663</v>
      </c>
      <c r="H24" s="71"/>
      <c r="I24" s="63">
        <v>6.36295525396573</v>
      </c>
      <c r="J24" s="63"/>
      <c r="K24" s="63">
        <v>-73.87613494465917</v>
      </c>
      <c r="L24" s="63"/>
      <c r="M24" s="63">
        <v>-100</v>
      </c>
      <c r="N24" s="71"/>
      <c r="O24" s="63">
        <v>3.9173847270105977</v>
      </c>
      <c r="P24" s="71"/>
      <c r="Q24" s="63">
        <v>4.365910746773682</v>
      </c>
      <c r="R24" s="71"/>
      <c r="S24" s="63">
        <v>4.3949776088916925</v>
      </c>
      <c r="T24" s="71"/>
      <c r="U24" s="63">
        <v>4.447314636804989</v>
      </c>
      <c r="V24" s="71"/>
      <c r="W24" s="63">
        <v>4.86625377544927</v>
      </c>
      <c r="X24" s="71"/>
      <c r="Y24" s="63">
        <v>5.38314393793724</v>
      </c>
      <c r="Z24" s="71"/>
      <c r="AA24" s="63">
        <v>5.557781728955891</v>
      </c>
      <c r="AB24" s="71"/>
      <c r="AC24" s="63">
        <v>5.366798060487676</v>
      </c>
      <c r="AD24" s="71"/>
      <c r="AE24" s="63">
        <v>5.2805362392536415</v>
      </c>
      <c r="AF24" s="71"/>
      <c r="AG24" s="63">
        <v>5.946197968755329</v>
      </c>
      <c r="AH24" s="71"/>
      <c r="AI24" s="63">
        <v>6.739034086971052</v>
      </c>
      <c r="AJ24" s="71"/>
      <c r="AK24" s="63">
        <v>7.440341676394335</v>
      </c>
      <c r="AL24" s="71"/>
      <c r="AM24" s="63">
        <v>7.645066853775262</v>
      </c>
      <c r="AN24" s="71"/>
      <c r="AO24" s="63">
        <v>-100</v>
      </c>
      <c r="AP24" s="71"/>
      <c r="AQ24" s="63">
        <v>-100</v>
      </c>
      <c r="AR24" s="71"/>
      <c r="AS24" s="63">
        <v>-100</v>
      </c>
      <c r="AT24" s="71"/>
      <c r="AU24" s="63">
        <v>-100</v>
      </c>
      <c r="AV24" s="71"/>
      <c r="AW24" s="63" t="e">
        <v>#DIV/0!</v>
      </c>
      <c r="AX24" s="71"/>
      <c r="AY24" s="63" t="e">
        <v>#DIV/0!</v>
      </c>
      <c r="AZ24" s="71"/>
      <c r="BA24" s="63" t="e">
        <v>#DIV/0!</v>
      </c>
    </row>
    <row r="25" spans="1:53" ht="12">
      <c r="A25" s="8" t="s">
        <v>76</v>
      </c>
      <c r="B25" s="18"/>
      <c r="C25" s="120" t="s">
        <v>123</v>
      </c>
      <c r="D25" s="19"/>
      <c r="E25" s="63">
        <v>1.2117682596256119</v>
      </c>
      <c r="F25" s="71"/>
      <c r="G25" s="63">
        <v>0.9100819960028428</v>
      </c>
      <c r="H25" s="71"/>
      <c r="I25" s="63">
        <v>0.3429653360266016</v>
      </c>
      <c r="J25" s="63"/>
      <c r="K25" s="63">
        <v>-75.14604720876473</v>
      </c>
      <c r="L25" s="63"/>
      <c r="M25" s="63">
        <v>-100</v>
      </c>
      <c r="N25" s="71"/>
      <c r="O25" s="63">
        <v>0.6817734418974153</v>
      </c>
      <c r="P25" s="71"/>
      <c r="Q25" s="63">
        <v>1.2306323573282318</v>
      </c>
      <c r="R25" s="71"/>
      <c r="S25" s="63">
        <v>1.540391961122789</v>
      </c>
      <c r="T25" s="71"/>
      <c r="U25" s="63">
        <v>1.3943740427958318</v>
      </c>
      <c r="V25" s="71"/>
      <c r="W25" s="63">
        <v>0.9613032221932993</v>
      </c>
      <c r="X25" s="71"/>
      <c r="Y25" s="63">
        <v>0.6997317776349155</v>
      </c>
      <c r="Z25" s="71"/>
      <c r="AA25" s="63">
        <v>0.8265247370599305</v>
      </c>
      <c r="AB25" s="71"/>
      <c r="AC25" s="63">
        <v>1.152265405478059</v>
      </c>
      <c r="AD25" s="71"/>
      <c r="AE25" s="63">
        <v>1.2311581995953613</v>
      </c>
      <c r="AF25" s="71"/>
      <c r="AG25" s="63">
        <v>0.8341348153764194</v>
      </c>
      <c r="AH25" s="71"/>
      <c r="AI25" s="63">
        <v>0.07974039391045462</v>
      </c>
      <c r="AJ25" s="71"/>
      <c r="AK25" s="63">
        <v>-0.7609135970653602</v>
      </c>
      <c r="AL25" s="71"/>
      <c r="AM25" s="63">
        <v>-0.9961674773926066</v>
      </c>
      <c r="AN25" s="71"/>
      <c r="AO25" s="63">
        <v>-100</v>
      </c>
      <c r="AP25" s="71"/>
      <c r="AQ25" s="63">
        <v>-100</v>
      </c>
      <c r="AR25" s="71"/>
      <c r="AS25" s="63">
        <v>-100</v>
      </c>
      <c r="AT25" s="71"/>
      <c r="AU25" s="63">
        <v>-100</v>
      </c>
      <c r="AV25" s="71"/>
      <c r="AW25" s="63" t="e">
        <v>#DIV/0!</v>
      </c>
      <c r="AX25" s="71"/>
      <c r="AY25" s="63" t="e">
        <v>#DIV/0!</v>
      </c>
      <c r="AZ25" s="71"/>
      <c r="BA25" s="63" t="e">
        <v>#DIV/0!</v>
      </c>
    </row>
    <row r="26" spans="1:53" ht="13.5" thickBot="1">
      <c r="A26" s="87" t="s">
        <v>28</v>
      </c>
      <c r="B26" s="29"/>
      <c r="C26" s="68"/>
      <c r="D26" s="17"/>
      <c r="E26" s="88">
        <v>3.759340591852567</v>
      </c>
      <c r="F26" s="76"/>
      <c r="G26" s="88">
        <v>4.292666759788477</v>
      </c>
      <c r="H26" s="76"/>
      <c r="I26" s="88">
        <v>4.190880320609902</v>
      </c>
      <c r="J26" s="76"/>
      <c r="K26" s="88">
        <v>-74.35229041890486</v>
      </c>
      <c r="L26" s="76"/>
      <c r="M26" s="88">
        <v>-100</v>
      </c>
      <c r="N26" s="76"/>
      <c r="O26" s="88">
        <v>3.6302215736466747</v>
      </c>
      <c r="P26" s="76"/>
      <c r="Q26" s="88">
        <v>4.006520612813391</v>
      </c>
      <c r="R26" s="76"/>
      <c r="S26" s="88">
        <v>3.787471443590107</v>
      </c>
      <c r="T26" s="76"/>
      <c r="U26" s="88">
        <v>3.6154421129833025</v>
      </c>
      <c r="V26" s="76"/>
      <c r="W26" s="88">
        <v>3.8456608082570343</v>
      </c>
      <c r="X26" s="76"/>
      <c r="Y26" s="88">
        <v>4.227289851753446</v>
      </c>
      <c r="Z26" s="76"/>
      <c r="AA26" s="88">
        <v>4.537506110962242</v>
      </c>
      <c r="AB26" s="76"/>
      <c r="AC26" s="88">
        <v>4.550217603142115</v>
      </c>
      <c r="AD26" s="76"/>
      <c r="AE26" s="88">
        <v>4.18406993320195</v>
      </c>
      <c r="AF26" s="76"/>
      <c r="AG26" s="88">
        <v>4.110304999587711</v>
      </c>
      <c r="AH26" s="76"/>
      <c r="AI26" s="88">
        <v>4.20571896205042</v>
      </c>
      <c r="AJ26" s="76"/>
      <c r="AK26" s="88">
        <v>4.261704005314937</v>
      </c>
      <c r="AL26" s="76"/>
      <c r="AM26" s="88">
        <v>4.312506310098674</v>
      </c>
      <c r="AN26" s="76"/>
      <c r="AO26" s="88">
        <v>-100</v>
      </c>
      <c r="AP26" s="76"/>
      <c r="AQ26" s="88">
        <v>-100</v>
      </c>
      <c r="AR26" s="76"/>
      <c r="AS26" s="88">
        <v>-100</v>
      </c>
      <c r="AT26" s="76"/>
      <c r="AU26" s="88">
        <v>-100</v>
      </c>
      <c r="AV26" s="76"/>
      <c r="AW26" s="88" t="e">
        <v>#DIV/0!</v>
      </c>
      <c r="AX26" s="76"/>
      <c r="AY26" s="88" t="e">
        <v>#DIV/0!</v>
      </c>
      <c r="AZ26" s="76"/>
      <c r="BA26" s="88" t="e">
        <v>#DIV/0!</v>
      </c>
    </row>
    <row r="27" spans="1:53" ht="25.5" customHeight="1">
      <c r="A27" s="124" t="s">
        <v>172</v>
      </c>
      <c r="B27" s="18"/>
      <c r="C27" s="89"/>
      <c r="D27" s="18"/>
      <c r="E27" s="90"/>
      <c r="F27" s="82"/>
      <c r="G27" s="90"/>
      <c r="H27" s="82"/>
      <c r="I27" s="90"/>
      <c r="J27" s="82"/>
      <c r="K27" s="90"/>
      <c r="L27" s="82"/>
      <c r="M27" s="90"/>
      <c r="N27" s="82"/>
      <c r="O27" s="89"/>
      <c r="P27" s="18"/>
      <c r="Q27" s="89"/>
      <c r="R27" s="18"/>
      <c r="S27" s="89"/>
      <c r="T27" s="18"/>
      <c r="U27" s="89"/>
      <c r="V27" s="18"/>
      <c r="W27" s="89"/>
      <c r="X27" s="18"/>
      <c r="Y27" s="89"/>
      <c r="Z27" s="18"/>
      <c r="AA27" s="89"/>
      <c r="AB27" s="18"/>
      <c r="AC27" s="89"/>
      <c r="AD27" s="18"/>
      <c r="AE27" s="89"/>
      <c r="AF27" s="18"/>
      <c r="AG27" s="89"/>
      <c r="AH27" s="18"/>
      <c r="AI27" s="89"/>
      <c r="AJ27" s="18"/>
      <c r="AK27" s="89"/>
      <c r="AL27" s="18"/>
      <c r="AM27" s="89"/>
      <c r="AN27" s="18"/>
      <c r="AO27" s="89"/>
      <c r="AP27" s="18"/>
      <c r="AQ27" s="89"/>
      <c r="AR27" s="18"/>
      <c r="AS27" s="89"/>
      <c r="AT27" s="18"/>
      <c r="AU27" s="89"/>
      <c r="AV27" s="18"/>
      <c r="AW27" s="89"/>
      <c r="AX27" s="18"/>
      <c r="AY27" s="89"/>
      <c r="AZ27" s="18"/>
      <c r="BA27" s="89"/>
    </row>
    <row r="28" spans="1:53" ht="12">
      <c r="A28" s="7" t="s">
        <v>17</v>
      </c>
      <c r="B28" s="18"/>
      <c r="C28" s="120" t="s">
        <v>116</v>
      </c>
      <c r="D28" s="19"/>
      <c r="E28" s="63">
        <v>12.87066127766483</v>
      </c>
      <c r="F28" s="71"/>
      <c r="G28" s="63">
        <v>1.958918477667626</v>
      </c>
      <c r="H28" s="71"/>
      <c r="I28" s="63">
        <v>-4.081124421346127</v>
      </c>
      <c r="J28" s="63"/>
      <c r="K28" s="63">
        <v>-75.65483614234482</v>
      </c>
      <c r="L28" s="63"/>
      <c r="M28" s="63">
        <v>-100</v>
      </c>
      <c r="N28" s="71"/>
      <c r="O28" s="63">
        <v>16.990908808836757</v>
      </c>
      <c r="P28" s="71"/>
      <c r="Q28" s="63">
        <v>15.479276574057499</v>
      </c>
      <c r="R28" s="71"/>
      <c r="S28" s="63">
        <v>11.462847744634264</v>
      </c>
      <c r="T28" s="71"/>
      <c r="U28" s="63">
        <v>8.15567082630353</v>
      </c>
      <c r="V28" s="71"/>
      <c r="W28" s="63">
        <v>5.207411604441181</v>
      </c>
      <c r="X28" s="71"/>
      <c r="Y28" s="63">
        <v>3.2210198862552053</v>
      </c>
      <c r="Z28" s="71"/>
      <c r="AA28" s="63">
        <v>1.4093628569666228</v>
      </c>
      <c r="AB28" s="71"/>
      <c r="AC28" s="63">
        <v>-1.86471136611438</v>
      </c>
      <c r="AD28" s="71"/>
      <c r="AE28" s="63">
        <v>-4.818117441612635</v>
      </c>
      <c r="AF28" s="71"/>
      <c r="AG28" s="63">
        <v>-4.444100340662748</v>
      </c>
      <c r="AH28" s="71"/>
      <c r="AI28" s="63">
        <v>-3.5632159708430144</v>
      </c>
      <c r="AJ28" s="71"/>
      <c r="AK28" s="63">
        <v>-3.4717122375783505</v>
      </c>
      <c r="AL28" s="71"/>
      <c r="AM28" s="63">
        <v>-3.370340139985406</v>
      </c>
      <c r="AN28" s="71"/>
      <c r="AO28" s="63">
        <v>-100</v>
      </c>
      <c r="AP28" s="71"/>
      <c r="AQ28" s="63">
        <v>-100</v>
      </c>
      <c r="AR28" s="71"/>
      <c r="AS28" s="63">
        <v>-100</v>
      </c>
      <c r="AT28" s="71"/>
      <c r="AU28" s="63">
        <v>-100</v>
      </c>
      <c r="AV28" s="71"/>
      <c r="AW28" s="63" t="e">
        <v>#DIV/0!</v>
      </c>
      <c r="AX28" s="71"/>
      <c r="AY28" s="63" t="e">
        <v>#DIV/0!</v>
      </c>
      <c r="AZ28" s="71"/>
      <c r="BA28" s="63" t="e">
        <v>#DIV/0!</v>
      </c>
    </row>
    <row r="29" spans="1:53" ht="12">
      <c r="A29" s="7" t="s">
        <v>73</v>
      </c>
      <c r="B29" s="18"/>
      <c r="C29" s="120" t="s">
        <v>117</v>
      </c>
      <c r="D29" s="19"/>
      <c r="E29" s="63">
        <v>-2.078970107939482</v>
      </c>
      <c r="F29" s="71"/>
      <c r="G29" s="63">
        <v>-1.583918515693361</v>
      </c>
      <c r="H29" s="71"/>
      <c r="I29" s="63">
        <v>0.17857007165598127</v>
      </c>
      <c r="J29" s="63"/>
      <c r="K29" s="63">
        <v>-74.92983707029947</v>
      </c>
      <c r="L29" s="63"/>
      <c r="M29" s="63">
        <v>-100</v>
      </c>
      <c r="N29" s="71"/>
      <c r="O29" s="63">
        <v>-3.9890828126122213</v>
      </c>
      <c r="P29" s="71"/>
      <c r="Q29" s="63">
        <v>-3.0226498588022954</v>
      </c>
      <c r="R29" s="71"/>
      <c r="S29" s="63">
        <v>-1.3812705326492147</v>
      </c>
      <c r="T29" s="71"/>
      <c r="U29" s="63">
        <v>0.16548516224255128</v>
      </c>
      <c r="V29" s="71"/>
      <c r="W29" s="63">
        <v>-0.4114425925371812</v>
      </c>
      <c r="X29" s="71"/>
      <c r="Y29" s="63">
        <v>-1.5077715152015503</v>
      </c>
      <c r="Z29" s="71"/>
      <c r="AA29" s="63">
        <v>-1.96505569529285</v>
      </c>
      <c r="AB29" s="71"/>
      <c r="AC29" s="63">
        <v>-2.446920140206743</v>
      </c>
      <c r="AD29" s="71"/>
      <c r="AE29" s="63">
        <v>-1.313792948034198</v>
      </c>
      <c r="AF29" s="71"/>
      <c r="AG29" s="63">
        <v>0.8724873127390786</v>
      </c>
      <c r="AH29" s="71"/>
      <c r="AI29" s="63">
        <v>0.8941729854381908</v>
      </c>
      <c r="AJ29" s="71"/>
      <c r="AK29" s="63">
        <v>0.28454819391996455</v>
      </c>
      <c r="AL29" s="71"/>
      <c r="AM29" s="63">
        <v>0.63100847180253</v>
      </c>
      <c r="AN29" s="71"/>
      <c r="AO29" s="63">
        <v>-100</v>
      </c>
      <c r="AP29" s="71"/>
      <c r="AQ29" s="63">
        <v>-100</v>
      </c>
      <c r="AR29" s="71"/>
      <c r="AS29" s="63">
        <v>-100</v>
      </c>
      <c r="AT29" s="71"/>
      <c r="AU29" s="63">
        <v>-100</v>
      </c>
      <c r="AV29" s="71"/>
      <c r="AW29" s="63" t="e">
        <v>#DIV/0!</v>
      </c>
      <c r="AX29" s="71"/>
      <c r="AY29" s="63" t="e">
        <v>#DIV/0!</v>
      </c>
      <c r="AZ29" s="71"/>
      <c r="BA29" s="63" t="e">
        <v>#DIV/0!</v>
      </c>
    </row>
    <row r="30" spans="1:53" ht="12">
      <c r="A30" s="7" t="s">
        <v>18</v>
      </c>
      <c r="B30" s="18"/>
      <c r="C30" s="120" t="s">
        <v>118</v>
      </c>
      <c r="D30" s="19"/>
      <c r="E30" s="63">
        <v>4.459169164132737</v>
      </c>
      <c r="F30" s="71"/>
      <c r="G30" s="63">
        <v>5.61202159014329</v>
      </c>
      <c r="H30" s="71"/>
      <c r="I30" s="63">
        <v>3.478756421614859</v>
      </c>
      <c r="J30" s="63"/>
      <c r="K30" s="63">
        <v>-74.53872350275805</v>
      </c>
      <c r="L30" s="63"/>
      <c r="M30" s="63">
        <v>-100</v>
      </c>
      <c r="N30" s="71"/>
      <c r="O30" s="63">
        <v>3.748645441856424</v>
      </c>
      <c r="P30" s="71"/>
      <c r="Q30" s="63">
        <v>4.219692396831243</v>
      </c>
      <c r="R30" s="71"/>
      <c r="S30" s="63">
        <v>4.684949310698672</v>
      </c>
      <c r="T30" s="71"/>
      <c r="U30" s="63">
        <v>5.16090294788667</v>
      </c>
      <c r="V30" s="71"/>
      <c r="W30" s="63">
        <v>5.7250481111743134</v>
      </c>
      <c r="X30" s="71"/>
      <c r="Y30" s="63">
        <v>5.9671883217969235</v>
      </c>
      <c r="Z30" s="71"/>
      <c r="AA30" s="63">
        <v>5.657263204843588</v>
      </c>
      <c r="AB30" s="71"/>
      <c r="AC30" s="63">
        <v>5.114451001625597</v>
      </c>
      <c r="AD30" s="71"/>
      <c r="AE30" s="63">
        <v>4.466312266735328</v>
      </c>
      <c r="AF30" s="71"/>
      <c r="AG30" s="63">
        <v>3.6453958444377044</v>
      </c>
      <c r="AH30" s="71"/>
      <c r="AI30" s="63">
        <v>3.0188010561196466</v>
      </c>
      <c r="AJ30" s="71"/>
      <c r="AK30" s="63">
        <v>2.818585828966347</v>
      </c>
      <c r="AL30" s="71"/>
      <c r="AM30" s="63">
        <v>2.827875401988056</v>
      </c>
      <c r="AN30" s="71"/>
      <c r="AO30" s="63">
        <v>-100</v>
      </c>
      <c r="AP30" s="71"/>
      <c r="AQ30" s="63">
        <v>-100</v>
      </c>
      <c r="AR30" s="71"/>
      <c r="AS30" s="63">
        <v>-100</v>
      </c>
      <c r="AT30" s="71"/>
      <c r="AU30" s="63">
        <v>-100</v>
      </c>
      <c r="AV30" s="71"/>
      <c r="AW30" s="63" t="e">
        <v>#DIV/0!</v>
      </c>
      <c r="AX30" s="71"/>
      <c r="AY30" s="63" t="e">
        <v>#DIV/0!</v>
      </c>
      <c r="AZ30" s="71"/>
      <c r="BA30" s="63" t="e">
        <v>#DIV/0!</v>
      </c>
    </row>
    <row r="31" spans="1:53" ht="12">
      <c r="A31" s="48" t="s">
        <v>74</v>
      </c>
      <c r="B31" s="18"/>
      <c r="C31" s="120" t="s">
        <v>119</v>
      </c>
      <c r="D31" s="19"/>
      <c r="E31" s="63">
        <v>3.457453302405078</v>
      </c>
      <c r="F31" s="71"/>
      <c r="G31" s="63">
        <v>8.543670108183576</v>
      </c>
      <c r="H31" s="71"/>
      <c r="I31" s="63">
        <v>10.6665428967349</v>
      </c>
      <c r="J31" s="63"/>
      <c r="K31" s="63">
        <v>-73.42779189217374</v>
      </c>
      <c r="L31" s="63"/>
      <c r="M31" s="63">
        <v>-100</v>
      </c>
      <c r="N31" s="71"/>
      <c r="O31" s="63">
        <v>5.87985728697431</v>
      </c>
      <c r="P31" s="71"/>
      <c r="Q31" s="63">
        <v>5.319735995615815</v>
      </c>
      <c r="R31" s="71"/>
      <c r="S31" s="63">
        <v>2.062673099258472</v>
      </c>
      <c r="T31" s="71"/>
      <c r="U31" s="63">
        <v>0.7338931169291962</v>
      </c>
      <c r="V31" s="71"/>
      <c r="W31" s="63">
        <v>3.33732825174875</v>
      </c>
      <c r="X31" s="71"/>
      <c r="Y31" s="63">
        <v>6.840651161359634</v>
      </c>
      <c r="Z31" s="71"/>
      <c r="AA31" s="63">
        <v>10.743308057321466</v>
      </c>
      <c r="AB31" s="71"/>
      <c r="AC31" s="63">
        <v>13.274664793339518</v>
      </c>
      <c r="AD31" s="71"/>
      <c r="AE31" s="63">
        <v>11.481988032084045</v>
      </c>
      <c r="AF31" s="71"/>
      <c r="AG31" s="63">
        <v>10.03410882128486</v>
      </c>
      <c r="AH31" s="71"/>
      <c r="AI31" s="63">
        <v>10.509232918873646</v>
      </c>
      <c r="AJ31" s="71"/>
      <c r="AK31" s="63">
        <v>10.673126924516097</v>
      </c>
      <c r="AL31" s="71"/>
      <c r="AM31" s="63">
        <v>10.684376775509508</v>
      </c>
      <c r="AN31" s="71"/>
      <c r="AO31" s="63">
        <v>-100</v>
      </c>
      <c r="AP31" s="71"/>
      <c r="AQ31" s="63">
        <v>-100</v>
      </c>
      <c r="AR31" s="71"/>
      <c r="AS31" s="63">
        <v>-100</v>
      </c>
      <c r="AT31" s="71"/>
      <c r="AU31" s="63">
        <v>-100</v>
      </c>
      <c r="AV31" s="71"/>
      <c r="AW31" s="63" t="e">
        <v>#DIV/0!</v>
      </c>
      <c r="AX31" s="71"/>
      <c r="AY31" s="63" t="e">
        <v>#DIV/0!</v>
      </c>
      <c r="AZ31" s="71"/>
      <c r="BA31" s="63" t="e">
        <v>#DIV/0!</v>
      </c>
    </row>
    <row r="32" spans="1:53" ht="12">
      <c r="A32" s="7" t="s">
        <v>19</v>
      </c>
      <c r="B32" s="18"/>
      <c r="C32" s="120" t="s">
        <v>120</v>
      </c>
      <c r="D32" s="19"/>
      <c r="E32" s="63">
        <v>2.7699549726129646</v>
      </c>
      <c r="F32" s="71"/>
      <c r="G32" s="63">
        <v>3.5621677275363917</v>
      </c>
      <c r="H32" s="71"/>
      <c r="I32" s="63">
        <v>4.030362515326069</v>
      </c>
      <c r="J32" s="63"/>
      <c r="K32" s="63">
        <v>-74.3528511148278</v>
      </c>
      <c r="L32" s="63"/>
      <c r="M32" s="63">
        <v>-100</v>
      </c>
      <c r="N32" s="71"/>
      <c r="O32" s="63">
        <v>2.2900424348055948</v>
      </c>
      <c r="P32" s="71"/>
      <c r="Q32" s="63">
        <v>2.775985808783843</v>
      </c>
      <c r="R32" s="71"/>
      <c r="S32" s="63">
        <v>2.974036069811148</v>
      </c>
      <c r="T32" s="71"/>
      <c r="U32" s="63">
        <v>3.0342414708782073</v>
      </c>
      <c r="V32" s="71"/>
      <c r="W32" s="63">
        <v>3.2329170046083044</v>
      </c>
      <c r="X32" s="71"/>
      <c r="Y32" s="63">
        <v>3.5170819725742097</v>
      </c>
      <c r="Z32" s="71"/>
      <c r="AA32" s="63">
        <v>3.724631923103905</v>
      </c>
      <c r="AB32" s="71"/>
      <c r="AC32" s="63">
        <v>3.7674202174738713</v>
      </c>
      <c r="AD32" s="71"/>
      <c r="AE32" s="63">
        <v>3.734938951001787</v>
      </c>
      <c r="AF32" s="71"/>
      <c r="AG32" s="63">
        <v>3.9719375168548288</v>
      </c>
      <c r="AH32" s="71"/>
      <c r="AI32" s="63">
        <v>4.153950698638242</v>
      </c>
      <c r="AJ32" s="71"/>
      <c r="AK32" s="63">
        <v>4.252636718497782</v>
      </c>
      <c r="AL32" s="71"/>
      <c r="AM32" s="63">
        <v>4.321106133345842</v>
      </c>
      <c r="AN32" s="71"/>
      <c r="AO32" s="63">
        <v>-100</v>
      </c>
      <c r="AP32" s="71"/>
      <c r="AQ32" s="63">
        <v>-100</v>
      </c>
      <c r="AR32" s="71"/>
      <c r="AS32" s="63">
        <v>-100</v>
      </c>
      <c r="AT32" s="71"/>
      <c r="AU32" s="63">
        <v>-100</v>
      </c>
      <c r="AV32" s="71"/>
      <c r="AW32" s="63" t="e">
        <v>#DIV/0!</v>
      </c>
      <c r="AX32" s="71"/>
      <c r="AY32" s="63" t="e">
        <v>#DIV/0!</v>
      </c>
      <c r="AZ32" s="71"/>
      <c r="BA32" s="63" t="e">
        <v>#DIV/0!</v>
      </c>
    </row>
    <row r="33" spans="1:53" ht="12">
      <c r="A33" s="8" t="s">
        <v>75</v>
      </c>
      <c r="B33" s="18"/>
      <c r="C33" s="120" t="s">
        <v>122</v>
      </c>
      <c r="D33" s="19"/>
      <c r="E33" s="63">
        <v>3.772123402301575</v>
      </c>
      <c r="F33" s="71"/>
      <c r="G33" s="63">
        <v>5.223106627712859</v>
      </c>
      <c r="H33" s="71"/>
      <c r="I33" s="63">
        <v>6.383271644304056</v>
      </c>
      <c r="J33" s="63"/>
      <c r="K33" s="63">
        <v>-73.87275475855081</v>
      </c>
      <c r="L33" s="63"/>
      <c r="M33" s="63">
        <v>-100</v>
      </c>
      <c r="N33" s="71"/>
      <c r="O33" s="63">
        <v>3.3669174754739517</v>
      </c>
      <c r="P33" s="71"/>
      <c r="Q33" s="63">
        <v>3.7883406119288754</v>
      </c>
      <c r="R33" s="71"/>
      <c r="S33" s="63">
        <v>3.875562514155173</v>
      </c>
      <c r="T33" s="71"/>
      <c r="U33" s="63">
        <v>4.049494744195603</v>
      </c>
      <c r="V33" s="71"/>
      <c r="W33" s="63">
        <v>4.649469621472502</v>
      </c>
      <c r="X33" s="71"/>
      <c r="Y33" s="63">
        <v>5.295979396303663</v>
      </c>
      <c r="Z33" s="71"/>
      <c r="AA33" s="63">
        <v>5.5450225734971825</v>
      </c>
      <c r="AB33" s="71"/>
      <c r="AC33" s="63">
        <v>5.390413927963289</v>
      </c>
      <c r="AD33" s="71"/>
      <c r="AE33" s="63">
        <v>5.301547102925119</v>
      </c>
      <c r="AF33" s="71"/>
      <c r="AG33" s="63">
        <v>5.962934529402508</v>
      </c>
      <c r="AH33" s="71"/>
      <c r="AI33" s="63">
        <v>6.762283808892966</v>
      </c>
      <c r="AJ33" s="71"/>
      <c r="AK33" s="63">
        <v>7.460493697814741</v>
      </c>
      <c r="AL33" s="71"/>
      <c r="AM33" s="63">
        <v>7.6648236115954615</v>
      </c>
      <c r="AN33" s="71"/>
      <c r="AO33" s="63">
        <v>-100</v>
      </c>
      <c r="AP33" s="71"/>
      <c r="AQ33" s="63">
        <v>-100</v>
      </c>
      <c r="AR33" s="71"/>
      <c r="AS33" s="63">
        <v>-100</v>
      </c>
      <c r="AT33" s="71"/>
      <c r="AU33" s="63">
        <v>-100</v>
      </c>
      <c r="AV33" s="71"/>
      <c r="AW33" s="63" t="e">
        <v>#DIV/0!</v>
      </c>
      <c r="AX33" s="71"/>
      <c r="AY33" s="63" t="e">
        <v>#DIV/0!</v>
      </c>
      <c r="AZ33" s="71"/>
      <c r="BA33" s="63" t="e">
        <v>#DIV/0!</v>
      </c>
    </row>
    <row r="34" spans="1:53" ht="12">
      <c r="A34" s="8" t="s">
        <v>76</v>
      </c>
      <c r="B34" s="18"/>
      <c r="C34" s="120" t="s">
        <v>123</v>
      </c>
      <c r="D34" s="19"/>
      <c r="E34" s="100">
        <v>1.3030066855783673</v>
      </c>
      <c r="F34" s="71"/>
      <c r="G34" s="100">
        <v>1.071670219759091</v>
      </c>
      <c r="H34" s="71"/>
      <c r="I34" s="100">
        <v>0.35737639777153607</v>
      </c>
      <c r="J34" s="100"/>
      <c r="K34" s="100">
        <v>-75.14730114345633</v>
      </c>
      <c r="L34" s="100"/>
      <c r="M34" s="100">
        <v>-100</v>
      </c>
      <c r="N34" s="71"/>
      <c r="O34" s="100">
        <v>0.7295846559938424</v>
      </c>
      <c r="P34" s="71"/>
      <c r="Q34" s="100">
        <v>1.3030557340345972</v>
      </c>
      <c r="R34" s="71"/>
      <c r="S34" s="100">
        <v>1.6494393418157616</v>
      </c>
      <c r="T34" s="71"/>
      <c r="U34" s="100">
        <v>1.5298741497543178</v>
      </c>
      <c r="V34" s="71"/>
      <c r="W34" s="100">
        <v>1.1265019787233488</v>
      </c>
      <c r="X34" s="71"/>
      <c r="Y34" s="100">
        <v>0.8653702353328852</v>
      </c>
      <c r="Z34" s="71"/>
      <c r="AA34" s="100">
        <v>0.9913891724688373</v>
      </c>
      <c r="AB34" s="71"/>
      <c r="AC34" s="100">
        <v>1.302842843938068</v>
      </c>
      <c r="AD34" s="71"/>
      <c r="AE34" s="100">
        <v>1.3242362078977443</v>
      </c>
      <c r="AF34" s="71"/>
      <c r="AG34" s="100">
        <v>0.8736928224843066</v>
      </c>
      <c r="AH34" s="71"/>
      <c r="AI34" s="100">
        <v>0.06106068720579394</v>
      </c>
      <c r="AJ34" s="71"/>
      <c r="AK34" s="100">
        <v>-0.8151706033616035</v>
      </c>
      <c r="AL34" s="71"/>
      <c r="AM34" s="100">
        <v>-1.0261904011707124</v>
      </c>
      <c r="AN34" s="71"/>
      <c r="AO34" s="100">
        <v>-100</v>
      </c>
      <c r="AP34" s="71"/>
      <c r="AQ34" s="100">
        <v>-100</v>
      </c>
      <c r="AR34" s="71"/>
      <c r="AS34" s="100">
        <v>-100</v>
      </c>
      <c r="AT34" s="71"/>
      <c r="AU34" s="100">
        <v>-100</v>
      </c>
      <c r="AV34" s="71"/>
      <c r="AW34" s="100" t="e">
        <v>#DIV/0!</v>
      </c>
      <c r="AX34" s="71"/>
      <c r="AY34" s="100" t="e">
        <v>#DIV/0!</v>
      </c>
      <c r="AZ34" s="71"/>
      <c r="BA34" s="100" t="e">
        <v>#DIV/0!</v>
      </c>
    </row>
    <row r="35" spans="1:53" ht="13.5" thickBot="1">
      <c r="A35" s="87" t="s">
        <v>28</v>
      </c>
      <c r="B35" s="29"/>
      <c r="C35" s="68"/>
      <c r="D35" s="17"/>
      <c r="E35" s="88">
        <v>3.4911739064886316</v>
      </c>
      <c r="F35" s="76"/>
      <c r="G35" s="88">
        <v>4.378156737309058</v>
      </c>
      <c r="H35" s="76"/>
      <c r="I35" s="88">
        <v>4.251614686729499</v>
      </c>
      <c r="J35" s="76"/>
      <c r="K35" s="88">
        <v>-74.34233239716195</v>
      </c>
      <c r="L35" s="76"/>
      <c r="M35" s="88">
        <v>-100</v>
      </c>
      <c r="N35" s="76"/>
      <c r="O35" s="88">
        <v>3.3655927337199465</v>
      </c>
      <c r="P35" s="76"/>
      <c r="Q35" s="88">
        <v>3.696075320313308</v>
      </c>
      <c r="R35" s="76"/>
      <c r="S35" s="88">
        <v>3.493999356732158</v>
      </c>
      <c r="T35" s="76"/>
      <c r="U35" s="88">
        <v>3.410155530196013</v>
      </c>
      <c r="V35" s="76"/>
      <c r="W35" s="88">
        <v>3.807623283699324</v>
      </c>
      <c r="X35" s="76"/>
      <c r="Y35" s="88">
        <v>4.305874898047213</v>
      </c>
      <c r="Z35" s="76"/>
      <c r="AA35" s="88">
        <v>4.681441655183605</v>
      </c>
      <c r="AB35" s="76"/>
      <c r="AC35" s="88">
        <v>4.705603464753838</v>
      </c>
      <c r="AD35" s="76"/>
      <c r="AE35" s="88">
        <v>4.284816976273276</v>
      </c>
      <c r="AF35" s="76"/>
      <c r="AG35" s="88">
        <v>4.171464192348795</v>
      </c>
      <c r="AH35" s="76"/>
      <c r="AI35" s="88">
        <v>4.249610978720408</v>
      </c>
      <c r="AJ35" s="76"/>
      <c r="AK35" s="88">
        <v>4.299946206206817</v>
      </c>
      <c r="AL35" s="76"/>
      <c r="AM35" s="88">
        <v>4.367436259952506</v>
      </c>
      <c r="AN35" s="76"/>
      <c r="AO35" s="88">
        <v>-100</v>
      </c>
      <c r="AP35" s="76"/>
      <c r="AQ35" s="88">
        <v>-100</v>
      </c>
      <c r="AR35" s="76"/>
      <c r="AS35" s="88">
        <v>-100</v>
      </c>
      <c r="AT35" s="76"/>
      <c r="AU35" s="88">
        <v>-100</v>
      </c>
      <c r="AV35" s="76"/>
      <c r="AW35" s="88" t="e">
        <v>#DIV/0!</v>
      </c>
      <c r="AX35" s="76"/>
      <c r="AY35" s="88" t="e">
        <v>#DIV/0!</v>
      </c>
      <c r="AZ35" s="76"/>
      <c r="BA35" s="88" t="e">
        <v>#DIV/0!</v>
      </c>
    </row>
  </sheetData>
  <printOptions horizontalCentered="1"/>
  <pageMargins left="0.3937007874015748" right="0.3937007874015748" top="0.1968503937007874" bottom="0.3937007874015748" header="0.5118110236220472" footer="0.5118110236220472"/>
  <pageSetup horizontalDpi="360" verticalDpi="36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01411211"/>
  <dimension ref="A1:BK35"/>
  <sheetViews>
    <sheetView workbookViewId="0" topLeftCell="A1">
      <selection activeCell="A1" sqref="A1"/>
    </sheetView>
  </sheetViews>
  <sheetFormatPr defaultColWidth="11.421875" defaultRowHeight="12.75"/>
  <cols>
    <col min="1" max="1" width="31.7109375" style="0" customWidth="1"/>
    <col min="2" max="2" width="0.5625" style="0" customWidth="1"/>
    <col min="3" max="3" width="6.7109375" style="0" customWidth="1"/>
    <col min="4" max="4" width="0.5625" style="0" customWidth="1"/>
    <col min="5" max="5" width="8.7109375" style="14" hidden="1" customWidth="1"/>
    <col min="6" max="6" width="0.5625" style="0" hidden="1" customWidth="1"/>
    <col min="7" max="7" width="8.7109375" style="14" hidden="1" customWidth="1"/>
    <col min="8" max="8" width="0.5625" style="14" hidden="1" customWidth="1"/>
    <col min="9" max="9" width="8.7109375" style="14" customWidth="1"/>
    <col min="10" max="10" width="0.5625" style="14" customWidth="1"/>
    <col min="11" max="11" width="8.7109375" style="14" customWidth="1"/>
    <col min="12" max="12" width="0.5625" style="14" customWidth="1"/>
    <col min="13" max="13" width="8.7109375" style="14" hidden="1" customWidth="1"/>
    <col min="14" max="14" width="0.5625" style="14" hidden="1" customWidth="1"/>
    <col min="15" max="15" width="8.7109375" style="14" hidden="1" customWidth="1"/>
    <col min="16" max="16" width="0.5625" style="14" hidden="1" customWidth="1"/>
    <col min="17" max="17" width="8.7109375" style="0" hidden="1" customWidth="1"/>
    <col min="18" max="18" width="0.5625" style="0" hidden="1" customWidth="1"/>
    <col min="19" max="19" width="8.7109375" style="0" hidden="1" customWidth="1"/>
    <col min="20" max="20" width="0.5625" style="0" hidden="1" customWidth="1"/>
    <col min="21" max="21" width="8.7109375" style="0" hidden="1" customWidth="1"/>
    <col min="22" max="22" width="0.5625" style="0" hidden="1" customWidth="1"/>
    <col min="23" max="23" width="8.7109375" style="0" hidden="1" customWidth="1"/>
    <col min="24" max="24" width="0.5625" style="14" hidden="1" customWidth="1"/>
    <col min="25" max="25" width="8.7109375" style="0" hidden="1" customWidth="1"/>
    <col min="26" max="26" width="0.5625" style="0" hidden="1" customWidth="1"/>
    <col min="27" max="27" width="8.7109375" style="0" hidden="1" customWidth="1"/>
    <col min="28" max="28" width="0.5625" style="0" hidden="1" customWidth="1"/>
    <col min="29" max="29" width="8.7109375" style="0" hidden="1" customWidth="1"/>
    <col min="30" max="30" width="0.5625" style="0" hidden="1" customWidth="1"/>
    <col min="31" max="31" width="8.7109375" style="0" hidden="1" customWidth="1"/>
    <col min="32" max="32" width="0.5625" style="0" hidden="1" customWidth="1"/>
    <col min="33" max="33" width="8.7109375" style="0" customWidth="1"/>
    <col min="34" max="34" width="0.5625" style="0" customWidth="1"/>
    <col min="35" max="35" width="8.7109375" style="0" customWidth="1"/>
    <col min="36" max="36" width="0.5625" style="0" customWidth="1"/>
    <col min="37" max="37" width="8.7109375" style="0" customWidth="1"/>
    <col min="38" max="38" width="0.5625" style="0" customWidth="1"/>
    <col min="39" max="39" width="8.7109375" style="0" customWidth="1"/>
    <col min="40" max="40" width="0.5625" style="0" customWidth="1"/>
    <col min="41" max="41" width="8.7109375" style="0" customWidth="1"/>
    <col min="42" max="42" width="0.5625" style="0" customWidth="1"/>
    <col min="43" max="43" width="8.7109375" style="0" customWidth="1"/>
    <col min="44" max="44" width="0.5625" style="0" customWidth="1"/>
    <col min="45" max="45" width="8.7109375" style="0" customWidth="1"/>
    <col min="46" max="46" width="0.5625" style="0" customWidth="1"/>
    <col min="47" max="47" width="8.7109375" style="0" customWidth="1"/>
    <col min="48" max="48" width="0.5625" style="0" customWidth="1"/>
    <col min="49" max="49" width="8.7109375" style="0" customWidth="1"/>
    <col min="50" max="50" width="0.5625" style="0" hidden="1" customWidth="1"/>
    <col min="51" max="51" width="8.7109375" style="0" hidden="1" customWidth="1"/>
    <col min="52" max="52" width="0.5625" style="0" hidden="1" customWidth="1"/>
    <col min="53" max="53" width="8.7109375" style="0" hidden="1" customWidth="1"/>
    <col min="54" max="54" width="0.5625" style="0" hidden="1" customWidth="1"/>
    <col min="55" max="55" width="8.7109375" style="0" hidden="1" customWidth="1"/>
    <col min="56" max="56" width="0.5625" style="0" hidden="1" customWidth="1"/>
    <col min="57" max="57" width="8.7109375" style="0" hidden="1" customWidth="1"/>
    <col min="58" max="58" width="0.5625" style="0" hidden="1" customWidth="1"/>
    <col min="59" max="59" width="8.7109375" style="0" hidden="1" customWidth="1"/>
    <col min="60" max="60" width="0.5625" style="0" hidden="1" customWidth="1"/>
    <col min="61" max="61" width="8.7109375" style="0" hidden="1" customWidth="1"/>
    <col min="62" max="62" width="0.5625" style="0" hidden="1" customWidth="1"/>
    <col min="63" max="63" width="8.7109375" style="0" hidden="1" customWidth="1"/>
  </cols>
  <sheetData>
    <row r="1" spans="1:24" s="21" customFormat="1" ht="16.5" customHeight="1">
      <c r="A1" s="20" t="s">
        <v>65</v>
      </c>
      <c r="E1" s="22"/>
      <c r="G1" s="22"/>
      <c r="H1" s="22"/>
      <c r="I1" s="22"/>
      <c r="J1" s="22"/>
      <c r="K1" s="22"/>
      <c r="L1" s="22"/>
      <c r="M1" s="22"/>
      <c r="N1" s="22"/>
      <c r="O1" s="22"/>
      <c r="P1" s="22"/>
      <c r="X1" s="22"/>
    </row>
    <row r="2" spans="1:24" s="21" customFormat="1" ht="16.5" customHeight="1">
      <c r="A2" s="3" t="s">
        <v>193</v>
      </c>
      <c r="E2" s="22"/>
      <c r="G2" s="22"/>
      <c r="H2" s="22"/>
      <c r="I2" s="22"/>
      <c r="J2" s="22"/>
      <c r="K2" s="22"/>
      <c r="L2" s="22"/>
      <c r="M2" s="22"/>
      <c r="N2" s="22"/>
      <c r="O2" s="22"/>
      <c r="P2" s="22"/>
      <c r="X2" s="22"/>
    </row>
    <row r="3" spans="1:6" ht="19.5" customHeight="1">
      <c r="A3" s="2"/>
      <c r="B3" s="2"/>
      <c r="C3" s="2"/>
      <c r="D3" s="2"/>
      <c r="F3" s="2"/>
    </row>
    <row r="4" ht="15" customHeight="1">
      <c r="A4" s="23" t="s">
        <v>176</v>
      </c>
    </row>
    <row r="5" ht="15" customHeight="1">
      <c r="A5" s="1" t="s">
        <v>188</v>
      </c>
    </row>
    <row r="6" spans="1:63" ht="5.25" customHeight="1" thickBot="1">
      <c r="A6" s="4"/>
      <c r="B6" s="4"/>
      <c r="C6" s="4"/>
      <c r="D6" s="4"/>
      <c r="E6" s="15"/>
      <c r="F6" s="4"/>
      <c r="G6" s="15"/>
      <c r="H6" s="15"/>
      <c r="I6" s="15"/>
      <c r="J6" s="15"/>
      <c r="K6" s="15"/>
      <c r="L6" s="15"/>
      <c r="M6" s="15"/>
      <c r="N6" s="15"/>
      <c r="O6" s="15"/>
      <c r="P6" s="15"/>
      <c r="Q6" s="4"/>
      <c r="R6" s="4"/>
      <c r="S6" s="4"/>
      <c r="T6" s="4"/>
      <c r="U6" s="4"/>
      <c r="V6" s="4"/>
      <c r="W6" s="4"/>
      <c r="X6" s="15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spans="1:63" ht="15" customHeight="1" thickBot="1" thickTop="1">
      <c r="A7" s="7"/>
      <c r="B7" s="18"/>
      <c r="C7" s="7"/>
      <c r="D7" s="18"/>
      <c r="E7" s="24"/>
      <c r="F7" s="18"/>
      <c r="G7" s="24"/>
      <c r="H7" s="25"/>
      <c r="I7" s="24"/>
      <c r="J7" s="25"/>
      <c r="K7" s="24"/>
      <c r="L7" s="24"/>
      <c r="M7" s="24"/>
      <c r="N7" s="24"/>
      <c r="O7" s="24"/>
      <c r="P7" s="25"/>
      <c r="Q7" s="80" t="s">
        <v>90</v>
      </c>
      <c r="R7" s="80"/>
      <c r="S7" s="13"/>
      <c r="T7" s="13"/>
      <c r="U7" s="13"/>
      <c r="V7" s="13"/>
      <c r="W7" s="13"/>
      <c r="X7" s="25"/>
      <c r="Y7" s="80" t="s">
        <v>4</v>
      </c>
      <c r="Z7" s="80"/>
      <c r="AA7" s="13"/>
      <c r="AB7" s="13"/>
      <c r="AC7" s="13"/>
      <c r="AD7" s="13"/>
      <c r="AE7" s="13"/>
      <c r="AF7" s="18"/>
      <c r="AG7" s="80" t="s">
        <v>5</v>
      </c>
      <c r="AH7" s="80"/>
      <c r="AI7" s="13"/>
      <c r="AJ7" s="13"/>
      <c r="AK7" s="13"/>
      <c r="AL7" s="13"/>
      <c r="AM7" s="13"/>
      <c r="AN7" s="18"/>
      <c r="AO7" s="80" t="s">
        <v>83</v>
      </c>
      <c r="AP7" s="80"/>
      <c r="AQ7" s="13"/>
      <c r="AR7" s="13"/>
      <c r="AS7" s="13"/>
      <c r="AT7" s="13"/>
      <c r="AU7" s="13"/>
      <c r="AV7" s="18"/>
      <c r="AW7" s="80" t="s">
        <v>191</v>
      </c>
      <c r="AX7" s="80"/>
      <c r="AY7" s="13"/>
      <c r="AZ7" s="13"/>
      <c r="BA7" s="13"/>
      <c r="BB7" s="13"/>
      <c r="BC7" s="13"/>
      <c r="BD7" s="18"/>
      <c r="BE7" s="80" t="s">
        <v>192</v>
      </c>
      <c r="BF7" s="80"/>
      <c r="BG7" s="13"/>
      <c r="BH7" s="13"/>
      <c r="BI7" s="13"/>
      <c r="BJ7" s="13"/>
      <c r="BK7" s="13"/>
    </row>
    <row r="8" spans="1:63" ht="15" customHeight="1" thickBot="1">
      <c r="A8" s="13"/>
      <c r="B8" s="18"/>
      <c r="C8" s="13" t="s">
        <v>3</v>
      </c>
      <c r="D8" s="18"/>
      <c r="E8" s="81" t="s">
        <v>90</v>
      </c>
      <c r="F8" s="18"/>
      <c r="G8" s="81" t="s">
        <v>4</v>
      </c>
      <c r="H8" s="82"/>
      <c r="I8" s="81" t="s">
        <v>5</v>
      </c>
      <c r="J8" s="82"/>
      <c r="K8" s="81" t="s">
        <v>83</v>
      </c>
      <c r="L8" s="82"/>
      <c r="M8" s="81" t="s">
        <v>191</v>
      </c>
      <c r="N8" s="82"/>
      <c r="O8" s="81" t="s">
        <v>192</v>
      </c>
      <c r="P8" s="82"/>
      <c r="Q8" s="13" t="s">
        <v>6</v>
      </c>
      <c r="R8" s="18"/>
      <c r="S8" s="13" t="s">
        <v>7</v>
      </c>
      <c r="T8" s="18"/>
      <c r="U8" s="13" t="s">
        <v>8</v>
      </c>
      <c r="V8" s="18"/>
      <c r="W8" s="13" t="s">
        <v>9</v>
      </c>
      <c r="X8" s="82"/>
      <c r="Y8" s="13" t="s">
        <v>6</v>
      </c>
      <c r="Z8" s="18"/>
      <c r="AA8" s="13" t="s">
        <v>7</v>
      </c>
      <c r="AB8" s="18"/>
      <c r="AC8" s="13" t="s">
        <v>8</v>
      </c>
      <c r="AD8" s="18"/>
      <c r="AE8" s="13" t="s">
        <v>9</v>
      </c>
      <c r="AF8" s="18"/>
      <c r="AG8" s="13" t="s">
        <v>6</v>
      </c>
      <c r="AH8" s="18"/>
      <c r="AI8" s="13" t="s">
        <v>7</v>
      </c>
      <c r="AJ8" s="18"/>
      <c r="AK8" s="13" t="s">
        <v>8</v>
      </c>
      <c r="AL8" s="18"/>
      <c r="AM8" s="13" t="s">
        <v>9</v>
      </c>
      <c r="AN8" s="18"/>
      <c r="AO8" s="13" t="s">
        <v>6</v>
      </c>
      <c r="AP8" s="18"/>
      <c r="AQ8" s="13" t="s">
        <v>7</v>
      </c>
      <c r="AR8" s="18"/>
      <c r="AS8" s="13" t="s">
        <v>8</v>
      </c>
      <c r="AT8" s="18"/>
      <c r="AU8" s="13" t="s">
        <v>9</v>
      </c>
      <c r="AV8" s="18"/>
      <c r="AW8" s="13" t="s">
        <v>6</v>
      </c>
      <c r="AX8" s="18"/>
      <c r="AY8" s="13" t="s">
        <v>7</v>
      </c>
      <c r="AZ8" s="18"/>
      <c r="BA8" s="13" t="s">
        <v>8</v>
      </c>
      <c r="BB8" s="18"/>
      <c r="BC8" s="13" t="s">
        <v>9</v>
      </c>
      <c r="BD8" s="18"/>
      <c r="BE8" s="13" t="s">
        <v>6</v>
      </c>
      <c r="BF8" s="18"/>
      <c r="BG8" s="13" t="s">
        <v>7</v>
      </c>
      <c r="BH8" s="18"/>
      <c r="BI8" s="13" t="s">
        <v>8</v>
      </c>
      <c r="BJ8" s="18"/>
      <c r="BK8" s="13" t="s">
        <v>9</v>
      </c>
    </row>
    <row r="9" spans="1:63" ht="12.75" customHeight="1">
      <c r="A9" s="89" t="s">
        <v>170</v>
      </c>
      <c r="B9" s="18"/>
      <c r="C9" s="112"/>
      <c r="D9" s="18"/>
      <c r="E9" s="102"/>
      <c r="F9" s="92"/>
      <c r="G9" s="102"/>
      <c r="H9" s="103"/>
      <c r="I9" s="102"/>
      <c r="J9" s="103"/>
      <c r="K9" s="102"/>
      <c r="L9" s="103"/>
      <c r="M9" s="102"/>
      <c r="N9" s="103"/>
      <c r="O9" s="102"/>
      <c r="P9" s="103"/>
      <c r="Q9" s="104"/>
      <c r="R9" s="92"/>
      <c r="S9" s="104"/>
      <c r="T9" s="92"/>
      <c r="U9" s="104"/>
      <c r="V9" s="92"/>
      <c r="W9" s="104"/>
      <c r="X9" s="103"/>
      <c r="Y9" s="104"/>
      <c r="Z9" s="92"/>
      <c r="AA9" s="104"/>
      <c r="AB9" s="92"/>
      <c r="AC9" s="104"/>
      <c r="AD9" s="92"/>
      <c r="AE9" s="104"/>
      <c r="AF9" s="92"/>
      <c r="AG9" s="104"/>
      <c r="AH9" s="92"/>
      <c r="AI9" s="104"/>
      <c r="AJ9" s="92"/>
      <c r="AK9" s="104"/>
      <c r="AL9" s="92"/>
      <c r="AM9" s="104"/>
      <c r="AN9" s="92"/>
      <c r="AO9" s="104"/>
      <c r="AP9" s="92"/>
      <c r="AQ9" s="104"/>
      <c r="AR9" s="92"/>
      <c r="AS9" s="104"/>
      <c r="AT9" s="92"/>
      <c r="AU9" s="104"/>
      <c r="AV9" s="92"/>
      <c r="AW9" s="104"/>
      <c r="AX9" s="92"/>
      <c r="AY9" s="104"/>
      <c r="AZ9" s="92"/>
      <c r="BA9" s="104"/>
      <c r="BB9" s="92"/>
      <c r="BC9" s="104"/>
      <c r="BD9" s="92"/>
      <c r="BE9" s="104"/>
      <c r="BF9" s="92"/>
      <c r="BG9" s="104"/>
      <c r="BH9" s="92"/>
      <c r="BI9" s="104"/>
      <c r="BJ9" s="92"/>
      <c r="BK9" s="104"/>
    </row>
    <row r="10" spans="1:63" ht="12.75" customHeight="1">
      <c r="A10" s="7" t="s">
        <v>17</v>
      </c>
      <c r="B10" s="18"/>
      <c r="C10" s="119" t="s">
        <v>116</v>
      </c>
      <c r="D10" s="19"/>
      <c r="E10" s="91">
        <v>1092627</v>
      </c>
      <c r="F10" s="92"/>
      <c r="G10" s="91">
        <v>1112102</v>
      </c>
      <c r="H10" s="92"/>
      <c r="I10" s="91">
        <v>1131108</v>
      </c>
      <c r="J10" s="92"/>
      <c r="K10" s="91">
        <v>1099653</v>
      </c>
      <c r="L10" s="91"/>
      <c r="M10" s="91">
        <v>269273.25</v>
      </c>
      <c r="N10" s="91"/>
      <c r="O10" s="91">
        <v>0</v>
      </c>
      <c r="P10" s="92"/>
      <c r="Q10" s="91">
        <v>1072662</v>
      </c>
      <c r="R10" s="92"/>
      <c r="S10" s="91">
        <v>1088483</v>
      </c>
      <c r="T10" s="92"/>
      <c r="U10" s="91">
        <v>1100365</v>
      </c>
      <c r="V10" s="92"/>
      <c r="W10" s="91">
        <v>1108998</v>
      </c>
      <c r="X10" s="92"/>
      <c r="Y10" s="91">
        <v>1110025</v>
      </c>
      <c r="Z10" s="92"/>
      <c r="AA10" s="91">
        <v>1107680</v>
      </c>
      <c r="AB10" s="92"/>
      <c r="AC10" s="91">
        <v>1109011</v>
      </c>
      <c r="AD10" s="92"/>
      <c r="AE10" s="91">
        <v>1121692</v>
      </c>
      <c r="AF10" s="92"/>
      <c r="AG10" s="91">
        <v>1137910</v>
      </c>
      <c r="AH10" s="92"/>
      <c r="AI10" s="91">
        <v>1136462</v>
      </c>
      <c r="AJ10" s="92"/>
      <c r="AK10" s="91">
        <v>1129663</v>
      </c>
      <c r="AL10" s="92"/>
      <c r="AM10" s="91">
        <v>1120397</v>
      </c>
      <c r="AN10" s="92"/>
      <c r="AO10" s="91">
        <v>1108087</v>
      </c>
      <c r="AP10" s="92"/>
      <c r="AQ10" s="91">
        <v>1103408</v>
      </c>
      <c r="AR10" s="92"/>
      <c r="AS10" s="91">
        <v>1098709</v>
      </c>
      <c r="AT10" s="92"/>
      <c r="AU10" s="91">
        <v>1088408</v>
      </c>
      <c r="AV10" s="92"/>
      <c r="AW10" s="91">
        <v>1077093</v>
      </c>
      <c r="AX10" s="92"/>
      <c r="AY10" s="91">
        <v>0</v>
      </c>
      <c r="AZ10" s="92"/>
      <c r="BA10" s="91">
        <v>0</v>
      </c>
      <c r="BB10" s="92"/>
      <c r="BC10" s="91">
        <v>0</v>
      </c>
      <c r="BD10" s="92"/>
      <c r="BE10" s="91">
        <v>0</v>
      </c>
      <c r="BF10" s="92"/>
      <c r="BG10" s="91">
        <v>0</v>
      </c>
      <c r="BH10" s="92"/>
      <c r="BI10" s="91">
        <v>0</v>
      </c>
      <c r="BJ10" s="92"/>
      <c r="BK10" s="91">
        <v>0</v>
      </c>
    </row>
    <row r="11" spans="1:63" ht="12.75" customHeight="1">
      <c r="A11" s="7" t="s">
        <v>73</v>
      </c>
      <c r="B11" s="18"/>
      <c r="C11" s="119" t="s">
        <v>117</v>
      </c>
      <c r="D11" s="19"/>
      <c r="E11" s="91">
        <v>138774</v>
      </c>
      <c r="F11" s="92"/>
      <c r="G11" s="91">
        <v>135839</v>
      </c>
      <c r="H11" s="92"/>
      <c r="I11" s="91">
        <v>134228</v>
      </c>
      <c r="J11" s="92"/>
      <c r="K11" s="91">
        <v>134652</v>
      </c>
      <c r="L11" s="91"/>
      <c r="M11" s="91">
        <v>33745.25</v>
      </c>
      <c r="N11" s="91"/>
      <c r="O11" s="91">
        <v>0</v>
      </c>
      <c r="P11" s="92"/>
      <c r="Q11" s="91">
        <v>141595</v>
      </c>
      <c r="R11" s="92"/>
      <c r="S11" s="91">
        <v>139665</v>
      </c>
      <c r="T11" s="92"/>
      <c r="U11" s="91">
        <v>137614</v>
      </c>
      <c r="V11" s="92"/>
      <c r="W11" s="91">
        <v>136222</v>
      </c>
      <c r="X11" s="92"/>
      <c r="Y11" s="91">
        <v>135692</v>
      </c>
      <c r="Z11" s="92"/>
      <c r="AA11" s="91">
        <v>135267</v>
      </c>
      <c r="AB11" s="92"/>
      <c r="AC11" s="91">
        <v>135710</v>
      </c>
      <c r="AD11" s="92"/>
      <c r="AE11" s="91">
        <v>136687</v>
      </c>
      <c r="AF11" s="92"/>
      <c r="AG11" s="91">
        <v>135614</v>
      </c>
      <c r="AH11" s="92"/>
      <c r="AI11" s="91">
        <v>133810</v>
      </c>
      <c r="AJ11" s="92"/>
      <c r="AK11" s="91">
        <v>133644</v>
      </c>
      <c r="AL11" s="92"/>
      <c r="AM11" s="91">
        <v>133844</v>
      </c>
      <c r="AN11" s="92"/>
      <c r="AO11" s="91">
        <v>134155</v>
      </c>
      <c r="AP11" s="92"/>
      <c r="AQ11" s="91">
        <v>135219</v>
      </c>
      <c r="AR11" s="92"/>
      <c r="AS11" s="91">
        <v>134969</v>
      </c>
      <c r="AT11" s="92"/>
      <c r="AU11" s="91">
        <v>134265</v>
      </c>
      <c r="AV11" s="92"/>
      <c r="AW11" s="91">
        <v>134981</v>
      </c>
      <c r="AX11" s="92"/>
      <c r="AY11" s="91">
        <v>0</v>
      </c>
      <c r="AZ11" s="92"/>
      <c r="BA11" s="91">
        <v>0</v>
      </c>
      <c r="BB11" s="92"/>
      <c r="BC11" s="91">
        <v>0</v>
      </c>
      <c r="BD11" s="92"/>
      <c r="BE11" s="91">
        <v>0</v>
      </c>
      <c r="BF11" s="92"/>
      <c r="BG11" s="91">
        <v>0</v>
      </c>
      <c r="BH11" s="92"/>
      <c r="BI11" s="91">
        <v>0</v>
      </c>
      <c r="BJ11" s="92"/>
      <c r="BK11" s="91">
        <v>0</v>
      </c>
    </row>
    <row r="12" spans="1:63" ht="12.75" customHeight="1">
      <c r="A12" s="7" t="s">
        <v>18</v>
      </c>
      <c r="B12" s="18"/>
      <c r="C12" s="119" t="s">
        <v>118</v>
      </c>
      <c r="D12" s="19"/>
      <c r="E12" s="91">
        <v>2499442</v>
      </c>
      <c r="F12" s="92"/>
      <c r="G12" s="91">
        <v>2615425</v>
      </c>
      <c r="H12" s="92"/>
      <c r="I12" s="91">
        <v>2756129</v>
      </c>
      <c r="J12" s="92"/>
      <c r="K12" s="91">
        <v>2839532</v>
      </c>
      <c r="L12" s="91"/>
      <c r="M12" s="91">
        <v>720766</v>
      </c>
      <c r="N12" s="91"/>
      <c r="O12" s="91">
        <v>0</v>
      </c>
      <c r="P12" s="92"/>
      <c r="Q12" s="91">
        <v>2467758</v>
      </c>
      <c r="R12" s="92"/>
      <c r="S12" s="91">
        <v>2485234</v>
      </c>
      <c r="T12" s="92"/>
      <c r="U12" s="91">
        <v>2509360</v>
      </c>
      <c r="V12" s="92"/>
      <c r="W12" s="91">
        <v>2535416</v>
      </c>
      <c r="X12" s="92"/>
      <c r="Y12" s="91">
        <v>2561903</v>
      </c>
      <c r="Z12" s="92"/>
      <c r="AA12" s="91">
        <v>2594008</v>
      </c>
      <c r="AB12" s="92"/>
      <c r="AC12" s="91">
        <v>2633461</v>
      </c>
      <c r="AD12" s="92"/>
      <c r="AE12" s="91">
        <v>2672328</v>
      </c>
      <c r="AF12" s="92"/>
      <c r="AG12" s="91">
        <v>2707665</v>
      </c>
      <c r="AH12" s="92"/>
      <c r="AI12" s="91">
        <v>2745230</v>
      </c>
      <c r="AJ12" s="92"/>
      <c r="AK12" s="91">
        <v>2775140</v>
      </c>
      <c r="AL12" s="92"/>
      <c r="AM12" s="91">
        <v>2796481</v>
      </c>
      <c r="AN12" s="92"/>
      <c r="AO12" s="91">
        <v>2816684</v>
      </c>
      <c r="AP12" s="92"/>
      <c r="AQ12" s="91">
        <v>2832346</v>
      </c>
      <c r="AR12" s="92"/>
      <c r="AS12" s="91">
        <v>2846868</v>
      </c>
      <c r="AT12" s="92"/>
      <c r="AU12" s="91">
        <v>2862230</v>
      </c>
      <c r="AV12" s="92"/>
      <c r="AW12" s="91">
        <v>2883064</v>
      </c>
      <c r="AX12" s="92"/>
      <c r="AY12" s="91">
        <v>0</v>
      </c>
      <c r="AZ12" s="92"/>
      <c r="BA12" s="91">
        <v>0</v>
      </c>
      <c r="BB12" s="92"/>
      <c r="BC12" s="91">
        <v>0</v>
      </c>
      <c r="BD12" s="92"/>
      <c r="BE12" s="91">
        <v>0</v>
      </c>
      <c r="BF12" s="92"/>
      <c r="BG12" s="91">
        <v>0</v>
      </c>
      <c r="BH12" s="92"/>
      <c r="BI12" s="91">
        <v>0</v>
      </c>
      <c r="BJ12" s="92"/>
      <c r="BK12" s="91">
        <v>0</v>
      </c>
    </row>
    <row r="13" spans="1:63" ht="12.75" customHeight="1">
      <c r="A13" s="48" t="s">
        <v>74</v>
      </c>
      <c r="B13" s="18"/>
      <c r="C13" s="119" t="s">
        <v>119</v>
      </c>
      <c r="D13" s="19"/>
      <c r="E13" s="91">
        <v>1236759</v>
      </c>
      <c r="F13" s="92"/>
      <c r="G13" s="91">
        <v>1271376</v>
      </c>
      <c r="H13" s="92"/>
      <c r="I13" s="91">
        <v>1361668</v>
      </c>
      <c r="J13" s="92"/>
      <c r="K13" s="91">
        <v>1510065</v>
      </c>
      <c r="L13" s="91"/>
      <c r="M13" s="91">
        <v>401838.75</v>
      </c>
      <c r="N13" s="91"/>
      <c r="O13" s="91">
        <v>0</v>
      </c>
      <c r="P13" s="92"/>
      <c r="Q13" s="91">
        <v>1213716</v>
      </c>
      <c r="R13" s="92"/>
      <c r="S13" s="91">
        <v>1219564</v>
      </c>
      <c r="T13" s="92"/>
      <c r="U13" s="91">
        <v>1246385</v>
      </c>
      <c r="V13" s="92"/>
      <c r="W13" s="91">
        <v>1267371</v>
      </c>
      <c r="X13" s="92"/>
      <c r="Y13" s="91">
        <v>1275727</v>
      </c>
      <c r="Z13" s="92"/>
      <c r="AA13" s="91">
        <v>1276426</v>
      </c>
      <c r="AB13" s="92"/>
      <c r="AC13" s="91">
        <v>1266143</v>
      </c>
      <c r="AD13" s="92"/>
      <c r="AE13" s="91">
        <v>1267208</v>
      </c>
      <c r="AF13" s="92"/>
      <c r="AG13" s="91">
        <v>1300895</v>
      </c>
      <c r="AH13" s="92"/>
      <c r="AI13" s="91">
        <v>1343014</v>
      </c>
      <c r="AJ13" s="92"/>
      <c r="AK13" s="91">
        <v>1382604</v>
      </c>
      <c r="AL13" s="92"/>
      <c r="AM13" s="91">
        <v>1420159</v>
      </c>
      <c r="AN13" s="92"/>
      <c r="AO13" s="91">
        <v>1447684</v>
      </c>
      <c r="AP13" s="92"/>
      <c r="AQ13" s="91">
        <v>1483382</v>
      </c>
      <c r="AR13" s="92"/>
      <c r="AS13" s="91">
        <v>1532561</v>
      </c>
      <c r="AT13" s="92"/>
      <c r="AU13" s="91">
        <v>1576633</v>
      </c>
      <c r="AV13" s="92"/>
      <c r="AW13" s="91">
        <v>1607355</v>
      </c>
      <c r="AX13" s="92"/>
      <c r="AY13" s="91">
        <v>0</v>
      </c>
      <c r="AZ13" s="92"/>
      <c r="BA13" s="91">
        <v>0</v>
      </c>
      <c r="BB13" s="92"/>
      <c r="BC13" s="91">
        <v>0</v>
      </c>
      <c r="BD13" s="92"/>
      <c r="BE13" s="91">
        <v>0</v>
      </c>
      <c r="BF13" s="92"/>
      <c r="BG13" s="91">
        <v>0</v>
      </c>
      <c r="BH13" s="92"/>
      <c r="BI13" s="91">
        <v>0</v>
      </c>
      <c r="BJ13" s="92"/>
      <c r="BK13" s="91">
        <v>0</v>
      </c>
    </row>
    <row r="14" spans="1:63" ht="12.75" customHeight="1">
      <c r="A14" s="7" t="s">
        <v>19</v>
      </c>
      <c r="B14" s="18"/>
      <c r="C14" s="119" t="s">
        <v>120</v>
      </c>
      <c r="D14" s="19"/>
      <c r="E14" s="91">
        <v>8778792</v>
      </c>
      <c r="F14" s="92"/>
      <c r="G14" s="91">
        <v>8989927</v>
      </c>
      <c r="H14" s="92"/>
      <c r="I14" s="91">
        <v>9244748</v>
      </c>
      <c r="J14" s="92"/>
      <c r="K14" s="91">
        <v>9528336</v>
      </c>
      <c r="L14" s="91"/>
      <c r="M14" s="91">
        <v>2428535</v>
      </c>
      <c r="N14" s="91"/>
      <c r="O14" s="91">
        <v>0</v>
      </c>
      <c r="P14" s="92"/>
      <c r="Q14" s="91">
        <v>8726093</v>
      </c>
      <c r="R14" s="92"/>
      <c r="S14" s="91">
        <v>8744937</v>
      </c>
      <c r="T14" s="92"/>
      <c r="U14" s="91">
        <v>8793951</v>
      </c>
      <c r="V14" s="92"/>
      <c r="W14" s="91">
        <v>8850187</v>
      </c>
      <c r="X14" s="92"/>
      <c r="Y14" s="91">
        <v>8905057</v>
      </c>
      <c r="Z14" s="92"/>
      <c r="AA14" s="91">
        <v>8958028</v>
      </c>
      <c r="AB14" s="92"/>
      <c r="AC14" s="91">
        <v>9016430</v>
      </c>
      <c r="AD14" s="92"/>
      <c r="AE14" s="91">
        <v>9080193</v>
      </c>
      <c r="AF14" s="92"/>
      <c r="AG14" s="91">
        <v>9139257</v>
      </c>
      <c r="AH14" s="92"/>
      <c r="AI14" s="91">
        <v>9203765</v>
      </c>
      <c r="AJ14" s="92"/>
      <c r="AK14" s="91">
        <v>9281901</v>
      </c>
      <c r="AL14" s="92"/>
      <c r="AM14" s="91">
        <v>9354069</v>
      </c>
      <c r="AN14" s="92"/>
      <c r="AO14" s="91">
        <v>9416536</v>
      </c>
      <c r="AP14" s="92"/>
      <c r="AQ14" s="91">
        <v>9488815</v>
      </c>
      <c r="AR14" s="92"/>
      <c r="AS14" s="91">
        <v>9564540</v>
      </c>
      <c r="AT14" s="92"/>
      <c r="AU14" s="91">
        <v>9643453</v>
      </c>
      <c r="AV14" s="92"/>
      <c r="AW14" s="91">
        <v>9714140</v>
      </c>
      <c r="AX14" s="92"/>
      <c r="AY14" s="91">
        <v>0</v>
      </c>
      <c r="AZ14" s="92"/>
      <c r="BA14" s="91">
        <v>0</v>
      </c>
      <c r="BB14" s="92"/>
      <c r="BC14" s="91">
        <v>0</v>
      </c>
      <c r="BD14" s="92"/>
      <c r="BE14" s="91">
        <v>0</v>
      </c>
      <c r="BF14" s="92"/>
      <c r="BG14" s="91">
        <v>0</v>
      </c>
      <c r="BH14" s="92"/>
      <c r="BI14" s="91">
        <v>0</v>
      </c>
      <c r="BJ14" s="92"/>
      <c r="BK14" s="91">
        <v>0</v>
      </c>
    </row>
    <row r="15" spans="1:63" ht="12.75" customHeight="1">
      <c r="A15" s="8" t="s">
        <v>75</v>
      </c>
      <c r="B15" s="18"/>
      <c r="C15" s="119" t="s">
        <v>121</v>
      </c>
      <c r="D15" s="19"/>
      <c r="E15" s="91">
        <v>5774541</v>
      </c>
      <c r="F15" s="92"/>
      <c r="G15" s="91">
        <v>5950843</v>
      </c>
      <c r="H15" s="92"/>
      <c r="I15" s="91">
        <v>6179872</v>
      </c>
      <c r="J15" s="92"/>
      <c r="K15" s="91">
        <v>6454752</v>
      </c>
      <c r="L15" s="91"/>
      <c r="M15" s="91">
        <v>1664590.25</v>
      </c>
      <c r="N15" s="91"/>
      <c r="O15" s="91">
        <v>0</v>
      </c>
      <c r="P15" s="92"/>
      <c r="Q15" s="91">
        <v>5720020</v>
      </c>
      <c r="R15" s="92"/>
      <c r="S15" s="91">
        <v>5742537</v>
      </c>
      <c r="T15" s="92"/>
      <c r="U15" s="91">
        <v>5793535</v>
      </c>
      <c r="V15" s="92"/>
      <c r="W15" s="91">
        <v>5842072</v>
      </c>
      <c r="X15" s="92"/>
      <c r="Y15" s="91">
        <v>5881282</v>
      </c>
      <c r="Z15" s="92"/>
      <c r="AA15" s="91">
        <v>5920295</v>
      </c>
      <c r="AB15" s="92"/>
      <c r="AC15" s="91">
        <v>5970769</v>
      </c>
      <c r="AD15" s="92"/>
      <c r="AE15" s="91">
        <v>6031026</v>
      </c>
      <c r="AF15" s="92"/>
      <c r="AG15" s="91">
        <v>6087792</v>
      </c>
      <c r="AH15" s="92"/>
      <c r="AI15" s="91">
        <v>6146559</v>
      </c>
      <c r="AJ15" s="92"/>
      <c r="AK15" s="91">
        <v>6213135</v>
      </c>
      <c r="AL15" s="92"/>
      <c r="AM15" s="91">
        <v>6272002</v>
      </c>
      <c r="AN15" s="92"/>
      <c r="AO15" s="91">
        <v>6329793</v>
      </c>
      <c r="AP15" s="92"/>
      <c r="AQ15" s="91">
        <v>6408218</v>
      </c>
      <c r="AR15" s="92"/>
      <c r="AS15" s="91">
        <v>6495054</v>
      </c>
      <c r="AT15" s="92"/>
      <c r="AU15" s="91">
        <v>6585943</v>
      </c>
      <c r="AV15" s="92"/>
      <c r="AW15" s="91">
        <v>6658361</v>
      </c>
      <c r="AX15" s="92"/>
      <c r="AY15" s="91">
        <v>0</v>
      </c>
      <c r="AZ15" s="92"/>
      <c r="BA15" s="91">
        <v>0</v>
      </c>
      <c r="BB15" s="92"/>
      <c r="BC15" s="91">
        <v>0</v>
      </c>
      <c r="BD15" s="92"/>
      <c r="BE15" s="91">
        <v>0</v>
      </c>
      <c r="BF15" s="92"/>
      <c r="BG15" s="91">
        <v>0</v>
      </c>
      <c r="BH15" s="92"/>
      <c r="BI15" s="91">
        <v>0</v>
      </c>
      <c r="BJ15" s="92"/>
      <c r="BK15" s="91">
        <v>0</v>
      </c>
    </row>
    <row r="16" spans="1:63" ht="12.75" customHeight="1">
      <c r="A16" s="8" t="s">
        <v>76</v>
      </c>
      <c r="B16" s="18"/>
      <c r="C16" s="119" t="s">
        <v>123</v>
      </c>
      <c r="D16" s="19"/>
      <c r="E16" s="91">
        <v>3004251</v>
      </c>
      <c r="F16" s="92"/>
      <c r="G16" s="91">
        <v>3039084</v>
      </c>
      <c r="H16" s="92"/>
      <c r="I16" s="91">
        <v>3064876</v>
      </c>
      <c r="J16" s="92"/>
      <c r="K16" s="91">
        <v>3073584</v>
      </c>
      <c r="L16" s="91"/>
      <c r="M16" s="91">
        <v>763944.75</v>
      </c>
      <c r="N16" s="91"/>
      <c r="O16" s="91">
        <v>0</v>
      </c>
      <c r="P16" s="92"/>
      <c r="Q16" s="91">
        <v>3006073</v>
      </c>
      <c r="R16" s="92"/>
      <c r="S16" s="91">
        <v>3002400</v>
      </c>
      <c r="T16" s="92"/>
      <c r="U16" s="91">
        <v>3000416</v>
      </c>
      <c r="V16" s="92"/>
      <c r="W16" s="91">
        <v>3008115</v>
      </c>
      <c r="X16" s="92"/>
      <c r="Y16" s="91">
        <v>3023775</v>
      </c>
      <c r="Z16" s="92"/>
      <c r="AA16" s="91">
        <v>3037733</v>
      </c>
      <c r="AB16" s="92"/>
      <c r="AC16" s="91">
        <v>3045661</v>
      </c>
      <c r="AD16" s="92"/>
      <c r="AE16" s="91">
        <v>3049167</v>
      </c>
      <c r="AF16" s="92"/>
      <c r="AG16" s="91">
        <v>3051465</v>
      </c>
      <c r="AH16" s="92"/>
      <c r="AI16" s="91">
        <v>3057206</v>
      </c>
      <c r="AJ16" s="92"/>
      <c r="AK16" s="91">
        <v>3068766</v>
      </c>
      <c r="AL16" s="92"/>
      <c r="AM16" s="91">
        <v>3082067</v>
      </c>
      <c r="AN16" s="92"/>
      <c r="AO16" s="91">
        <v>3086743</v>
      </c>
      <c r="AP16" s="92"/>
      <c r="AQ16" s="91">
        <v>3080597</v>
      </c>
      <c r="AR16" s="92"/>
      <c r="AS16" s="91">
        <v>3069486</v>
      </c>
      <c r="AT16" s="92"/>
      <c r="AU16" s="91">
        <v>3057510</v>
      </c>
      <c r="AV16" s="92"/>
      <c r="AW16" s="91">
        <v>3055779</v>
      </c>
      <c r="AX16" s="92"/>
      <c r="AY16" s="91">
        <v>0</v>
      </c>
      <c r="AZ16" s="92"/>
      <c r="BA16" s="91">
        <v>0</v>
      </c>
      <c r="BB16" s="92"/>
      <c r="BC16" s="91">
        <v>0</v>
      </c>
      <c r="BD16" s="92"/>
      <c r="BE16" s="91">
        <v>0</v>
      </c>
      <c r="BF16" s="92"/>
      <c r="BG16" s="91">
        <v>0</v>
      </c>
      <c r="BH16" s="92"/>
      <c r="BI16" s="91">
        <v>0</v>
      </c>
      <c r="BJ16" s="92"/>
      <c r="BK16" s="91">
        <v>0</v>
      </c>
    </row>
    <row r="17" spans="1:63" s="12" customFormat="1" ht="12.75" customHeight="1" thickBot="1">
      <c r="A17" s="87" t="s">
        <v>28</v>
      </c>
      <c r="B17" s="29"/>
      <c r="C17" s="107"/>
      <c r="D17" s="17"/>
      <c r="E17" s="101">
        <v>13746394</v>
      </c>
      <c r="F17" s="96"/>
      <c r="G17" s="101">
        <v>14124669</v>
      </c>
      <c r="H17" s="96"/>
      <c r="I17" s="101">
        <v>14627881</v>
      </c>
      <c r="J17" s="96"/>
      <c r="K17" s="101">
        <v>15112238</v>
      </c>
      <c r="L17" s="96"/>
      <c r="M17" s="101">
        <v>3854158.25</v>
      </c>
      <c r="N17" s="91"/>
      <c r="O17" s="101">
        <v>0</v>
      </c>
      <c r="P17" s="96"/>
      <c r="Q17" s="101">
        <v>13621824</v>
      </c>
      <c r="R17" s="96"/>
      <c r="S17" s="101">
        <v>13677883</v>
      </c>
      <c r="T17" s="96"/>
      <c r="U17" s="101">
        <v>13787675</v>
      </c>
      <c r="V17" s="96"/>
      <c r="W17" s="101">
        <v>13898194</v>
      </c>
      <c r="X17" s="96"/>
      <c r="Y17" s="101">
        <v>13988404</v>
      </c>
      <c r="Z17" s="96"/>
      <c r="AA17" s="101">
        <v>14071409</v>
      </c>
      <c r="AB17" s="96"/>
      <c r="AC17" s="101">
        <v>14160755</v>
      </c>
      <c r="AD17" s="96"/>
      <c r="AE17" s="101">
        <v>14278108</v>
      </c>
      <c r="AF17" s="96"/>
      <c r="AG17" s="101">
        <v>14421341</v>
      </c>
      <c r="AH17" s="96"/>
      <c r="AI17" s="101">
        <v>14562281</v>
      </c>
      <c r="AJ17" s="96"/>
      <c r="AK17" s="101">
        <v>14702952</v>
      </c>
      <c r="AL17" s="96"/>
      <c r="AM17" s="101">
        <v>14824950</v>
      </c>
      <c r="AN17" s="96"/>
      <c r="AO17" s="101">
        <v>14923146</v>
      </c>
      <c r="AP17" s="96"/>
      <c r="AQ17" s="101">
        <v>15043170</v>
      </c>
      <c r="AR17" s="96"/>
      <c r="AS17" s="101">
        <v>15177647</v>
      </c>
      <c r="AT17" s="96"/>
      <c r="AU17" s="101">
        <v>15304989</v>
      </c>
      <c r="AV17" s="96"/>
      <c r="AW17" s="101">
        <v>15416633</v>
      </c>
      <c r="AX17" s="96"/>
      <c r="AY17" s="101">
        <v>0</v>
      </c>
      <c r="AZ17" s="96"/>
      <c r="BA17" s="101">
        <v>0</v>
      </c>
      <c r="BB17" s="96"/>
      <c r="BC17" s="101">
        <v>0</v>
      </c>
      <c r="BD17" s="96"/>
      <c r="BE17" s="101">
        <v>0</v>
      </c>
      <c r="BF17" s="96"/>
      <c r="BG17" s="101">
        <v>0</v>
      </c>
      <c r="BH17" s="96"/>
      <c r="BI17" s="101">
        <v>0</v>
      </c>
      <c r="BJ17" s="96"/>
      <c r="BK17" s="101">
        <v>0</v>
      </c>
    </row>
    <row r="18" spans="1:63" ht="12">
      <c r="A18" s="89" t="s">
        <v>171</v>
      </c>
      <c r="B18" s="18"/>
      <c r="C18" s="112"/>
      <c r="D18" s="18"/>
      <c r="E18" s="102"/>
      <c r="F18" s="92"/>
      <c r="G18" s="102"/>
      <c r="H18" s="103"/>
      <c r="I18" s="102"/>
      <c r="J18" s="103"/>
      <c r="K18" s="102"/>
      <c r="L18" s="103"/>
      <c r="M18" s="102"/>
      <c r="N18" s="103"/>
      <c r="O18" s="102"/>
      <c r="P18" s="103"/>
      <c r="Q18" s="104"/>
      <c r="R18" s="92"/>
      <c r="S18" s="104"/>
      <c r="T18" s="92"/>
      <c r="U18" s="104"/>
      <c r="V18" s="92"/>
      <c r="W18" s="104"/>
      <c r="X18" s="103"/>
      <c r="Y18" s="104"/>
      <c r="Z18" s="92"/>
      <c r="AA18" s="104"/>
      <c r="AB18" s="92"/>
      <c r="AC18" s="104"/>
      <c r="AD18" s="92"/>
      <c r="AE18" s="104"/>
      <c r="AF18" s="92"/>
      <c r="AG18" s="104"/>
      <c r="AH18" s="92"/>
      <c r="AI18" s="104"/>
      <c r="AJ18" s="92"/>
      <c r="AK18" s="104"/>
      <c r="AL18" s="92"/>
      <c r="AM18" s="104"/>
      <c r="AN18" s="92"/>
      <c r="AO18" s="104"/>
      <c r="AP18" s="92"/>
      <c r="AQ18" s="104"/>
      <c r="AR18" s="92"/>
      <c r="AS18" s="104"/>
      <c r="AT18" s="92"/>
      <c r="AU18" s="104"/>
      <c r="AV18" s="92"/>
      <c r="AW18" s="104"/>
      <c r="AX18" s="92"/>
      <c r="AY18" s="104"/>
      <c r="AZ18" s="92"/>
      <c r="BA18" s="104"/>
      <c r="BB18" s="92"/>
      <c r="BC18" s="104"/>
      <c r="BD18" s="92"/>
      <c r="BE18" s="104"/>
      <c r="BF18" s="92"/>
      <c r="BG18" s="104"/>
      <c r="BH18" s="92"/>
      <c r="BI18" s="104"/>
      <c r="BJ18" s="92"/>
      <c r="BK18" s="104"/>
    </row>
    <row r="19" spans="1:63" ht="12">
      <c r="A19" s="7" t="s">
        <v>17</v>
      </c>
      <c r="B19" s="18"/>
      <c r="C19" s="119" t="s">
        <v>116</v>
      </c>
      <c r="D19" s="19"/>
      <c r="E19" s="91">
        <v>1146271</v>
      </c>
      <c r="F19" s="92"/>
      <c r="G19" s="91">
        <v>1169196</v>
      </c>
      <c r="H19" s="92"/>
      <c r="I19" s="91">
        <v>1188903</v>
      </c>
      <c r="J19" s="92"/>
      <c r="K19" s="91">
        <v>1155571</v>
      </c>
      <c r="L19" s="91"/>
      <c r="M19" s="91">
        <v>282893.75</v>
      </c>
      <c r="N19" s="91"/>
      <c r="O19" s="91">
        <v>0</v>
      </c>
      <c r="P19" s="92"/>
      <c r="Q19" s="91">
        <v>1123841</v>
      </c>
      <c r="R19" s="92"/>
      <c r="S19" s="91">
        <v>1141513</v>
      </c>
      <c r="T19" s="92"/>
      <c r="U19" s="91">
        <v>1154931</v>
      </c>
      <c r="V19" s="92"/>
      <c r="W19" s="91">
        <v>1164799</v>
      </c>
      <c r="X19" s="92"/>
      <c r="Y19" s="91">
        <v>1166551</v>
      </c>
      <c r="Z19" s="92"/>
      <c r="AA19" s="91">
        <v>1164562</v>
      </c>
      <c r="AB19" s="92"/>
      <c r="AC19" s="91">
        <v>1166197</v>
      </c>
      <c r="AD19" s="92"/>
      <c r="AE19" s="91">
        <v>1179474</v>
      </c>
      <c r="AF19" s="92"/>
      <c r="AG19" s="91">
        <v>1196228</v>
      </c>
      <c r="AH19" s="92"/>
      <c r="AI19" s="91">
        <v>1194551</v>
      </c>
      <c r="AJ19" s="92"/>
      <c r="AK19" s="91">
        <v>1187311</v>
      </c>
      <c r="AL19" s="92"/>
      <c r="AM19" s="91">
        <v>1177522</v>
      </c>
      <c r="AN19" s="92"/>
      <c r="AO19" s="91">
        <v>1164578</v>
      </c>
      <c r="AP19" s="92"/>
      <c r="AQ19" s="91">
        <v>1159578</v>
      </c>
      <c r="AR19" s="92"/>
      <c r="AS19" s="91">
        <v>1154529</v>
      </c>
      <c r="AT19" s="92"/>
      <c r="AU19" s="91">
        <v>1143599</v>
      </c>
      <c r="AV19" s="92"/>
      <c r="AW19" s="91">
        <v>1131575</v>
      </c>
      <c r="AX19" s="92"/>
      <c r="AY19" s="91">
        <v>0</v>
      </c>
      <c r="AZ19" s="92"/>
      <c r="BA19" s="91">
        <v>0</v>
      </c>
      <c r="BB19" s="92"/>
      <c r="BC19" s="91">
        <v>0</v>
      </c>
      <c r="BD19" s="92"/>
      <c r="BE19" s="91">
        <v>0</v>
      </c>
      <c r="BF19" s="92"/>
      <c r="BG19" s="91">
        <v>0</v>
      </c>
      <c r="BH19" s="92"/>
      <c r="BI19" s="91">
        <v>0</v>
      </c>
      <c r="BJ19" s="92"/>
      <c r="BK19" s="91">
        <v>0</v>
      </c>
    </row>
    <row r="20" spans="1:63" ht="12">
      <c r="A20" s="7" t="s">
        <v>73</v>
      </c>
      <c r="B20" s="18"/>
      <c r="C20" s="119" t="s">
        <v>117</v>
      </c>
      <c r="D20" s="19"/>
      <c r="E20" s="91">
        <v>138925</v>
      </c>
      <c r="F20" s="92"/>
      <c r="G20" s="91">
        <v>136494</v>
      </c>
      <c r="H20" s="92"/>
      <c r="I20" s="91">
        <v>134474</v>
      </c>
      <c r="J20" s="92"/>
      <c r="K20" s="91">
        <v>134497</v>
      </c>
      <c r="L20" s="91"/>
      <c r="M20" s="91">
        <v>33686.75</v>
      </c>
      <c r="N20" s="91"/>
      <c r="O20" s="91">
        <v>0</v>
      </c>
      <c r="P20" s="92"/>
      <c r="Q20" s="91">
        <v>141644</v>
      </c>
      <c r="R20" s="92"/>
      <c r="S20" s="91">
        <v>139734</v>
      </c>
      <c r="T20" s="92"/>
      <c r="U20" s="91">
        <v>137775</v>
      </c>
      <c r="V20" s="92"/>
      <c r="W20" s="91">
        <v>136547</v>
      </c>
      <c r="X20" s="92"/>
      <c r="Y20" s="91">
        <v>136253</v>
      </c>
      <c r="Z20" s="92"/>
      <c r="AA20" s="91">
        <v>135957</v>
      </c>
      <c r="AB20" s="92"/>
      <c r="AC20" s="91">
        <v>136430</v>
      </c>
      <c r="AD20" s="92"/>
      <c r="AE20" s="91">
        <v>137336</v>
      </c>
      <c r="AF20" s="92"/>
      <c r="AG20" s="91">
        <v>136081</v>
      </c>
      <c r="AH20" s="92"/>
      <c r="AI20" s="91">
        <v>134115</v>
      </c>
      <c r="AJ20" s="92"/>
      <c r="AK20" s="91">
        <v>133811</v>
      </c>
      <c r="AL20" s="92"/>
      <c r="AM20" s="91">
        <v>133889</v>
      </c>
      <c r="AN20" s="92"/>
      <c r="AO20" s="91">
        <v>134097</v>
      </c>
      <c r="AP20" s="92"/>
      <c r="AQ20" s="91">
        <v>135078</v>
      </c>
      <c r="AR20" s="92"/>
      <c r="AS20" s="91">
        <v>134773</v>
      </c>
      <c r="AT20" s="92"/>
      <c r="AU20" s="91">
        <v>134040</v>
      </c>
      <c r="AV20" s="92"/>
      <c r="AW20" s="91">
        <v>134747</v>
      </c>
      <c r="AX20" s="92"/>
      <c r="AY20" s="91">
        <v>0</v>
      </c>
      <c r="AZ20" s="92"/>
      <c r="BA20" s="91">
        <v>0</v>
      </c>
      <c r="BB20" s="92"/>
      <c r="BC20" s="91">
        <v>0</v>
      </c>
      <c r="BD20" s="92"/>
      <c r="BE20" s="91">
        <v>0</v>
      </c>
      <c r="BF20" s="92"/>
      <c r="BG20" s="91">
        <v>0</v>
      </c>
      <c r="BH20" s="92"/>
      <c r="BI20" s="91">
        <v>0</v>
      </c>
      <c r="BJ20" s="92"/>
      <c r="BK20" s="91">
        <v>0</v>
      </c>
    </row>
    <row r="21" spans="1:63" ht="12">
      <c r="A21" s="7" t="s">
        <v>18</v>
      </c>
      <c r="B21" s="18"/>
      <c r="C21" s="119" t="s">
        <v>118</v>
      </c>
      <c r="D21" s="19"/>
      <c r="E21" s="91">
        <v>2506149</v>
      </c>
      <c r="F21" s="92"/>
      <c r="G21" s="91">
        <v>2623938</v>
      </c>
      <c r="H21" s="92"/>
      <c r="I21" s="91">
        <v>2766765</v>
      </c>
      <c r="J21" s="92"/>
      <c r="K21" s="91">
        <v>2852191</v>
      </c>
      <c r="L21" s="91"/>
      <c r="M21" s="91">
        <v>723974</v>
      </c>
      <c r="N21" s="91"/>
      <c r="O21" s="91">
        <v>0</v>
      </c>
      <c r="P21" s="92"/>
      <c r="Q21" s="91">
        <v>2473257</v>
      </c>
      <c r="R21" s="92"/>
      <c r="S21" s="91">
        <v>2491685</v>
      </c>
      <c r="T21" s="92"/>
      <c r="U21" s="91">
        <v>2516550</v>
      </c>
      <c r="V21" s="92"/>
      <c r="W21" s="91">
        <v>2543104</v>
      </c>
      <c r="X21" s="92"/>
      <c r="Y21" s="91">
        <v>2569835</v>
      </c>
      <c r="Z21" s="92"/>
      <c r="AA21" s="91">
        <v>2602268</v>
      </c>
      <c r="AB21" s="92"/>
      <c r="AC21" s="91">
        <v>2642145</v>
      </c>
      <c r="AD21" s="92"/>
      <c r="AE21" s="91">
        <v>2681504</v>
      </c>
      <c r="AF21" s="92"/>
      <c r="AG21" s="91">
        <v>2717390</v>
      </c>
      <c r="AH21" s="92"/>
      <c r="AI21" s="91">
        <v>2755560</v>
      </c>
      <c r="AJ21" s="92"/>
      <c r="AK21" s="91">
        <v>2786080</v>
      </c>
      <c r="AL21" s="92"/>
      <c r="AM21" s="91">
        <v>2808030</v>
      </c>
      <c r="AN21" s="92"/>
      <c r="AO21" s="91">
        <v>2828877</v>
      </c>
      <c r="AP21" s="92"/>
      <c r="AQ21" s="91">
        <v>2844977</v>
      </c>
      <c r="AR21" s="92"/>
      <c r="AS21" s="91">
        <v>2859744</v>
      </c>
      <c r="AT21" s="92"/>
      <c r="AU21" s="91">
        <v>2875166</v>
      </c>
      <c r="AV21" s="92"/>
      <c r="AW21" s="91">
        <v>2895896</v>
      </c>
      <c r="AX21" s="92"/>
      <c r="AY21" s="91">
        <v>0</v>
      </c>
      <c r="AZ21" s="92"/>
      <c r="BA21" s="91">
        <v>0</v>
      </c>
      <c r="BB21" s="92"/>
      <c r="BC21" s="91">
        <v>0</v>
      </c>
      <c r="BD21" s="92"/>
      <c r="BE21" s="91">
        <v>0</v>
      </c>
      <c r="BF21" s="92"/>
      <c r="BG21" s="91">
        <v>0</v>
      </c>
      <c r="BH21" s="92"/>
      <c r="BI21" s="91">
        <v>0</v>
      </c>
      <c r="BJ21" s="92"/>
      <c r="BK21" s="91">
        <v>0</v>
      </c>
    </row>
    <row r="22" spans="1:63" ht="12">
      <c r="A22" s="48" t="s">
        <v>74</v>
      </c>
      <c r="B22" s="18"/>
      <c r="C22" s="119" t="s">
        <v>119</v>
      </c>
      <c r="D22" s="19"/>
      <c r="E22" s="91">
        <v>1242829</v>
      </c>
      <c r="F22" s="92"/>
      <c r="G22" s="91">
        <v>1278622</v>
      </c>
      <c r="H22" s="92"/>
      <c r="I22" s="91">
        <v>1370532</v>
      </c>
      <c r="J22" s="92"/>
      <c r="K22" s="91">
        <v>1521119</v>
      </c>
      <c r="L22" s="91"/>
      <c r="M22" s="91">
        <v>404839.75</v>
      </c>
      <c r="N22" s="91"/>
      <c r="O22" s="91">
        <v>0</v>
      </c>
      <c r="P22" s="92"/>
      <c r="Q22" s="91">
        <v>1219717</v>
      </c>
      <c r="R22" s="92"/>
      <c r="S22" s="91">
        <v>1225444</v>
      </c>
      <c r="T22" s="92"/>
      <c r="U22" s="91">
        <v>1252426</v>
      </c>
      <c r="V22" s="92"/>
      <c r="W22" s="91">
        <v>1273729</v>
      </c>
      <c r="X22" s="92"/>
      <c r="Y22" s="91">
        <v>1282525</v>
      </c>
      <c r="Z22" s="92"/>
      <c r="AA22" s="91">
        <v>1283577</v>
      </c>
      <c r="AB22" s="92"/>
      <c r="AC22" s="91">
        <v>1273533</v>
      </c>
      <c r="AD22" s="92"/>
      <c r="AE22" s="91">
        <v>1274853</v>
      </c>
      <c r="AF22" s="92"/>
      <c r="AG22" s="91">
        <v>1308955</v>
      </c>
      <c r="AH22" s="92"/>
      <c r="AI22" s="91">
        <v>1351586</v>
      </c>
      <c r="AJ22" s="92"/>
      <c r="AK22" s="91">
        <v>1391725</v>
      </c>
      <c r="AL22" s="92"/>
      <c r="AM22" s="91">
        <v>1429862</v>
      </c>
      <c r="AN22" s="92"/>
      <c r="AO22" s="91">
        <v>1457949</v>
      </c>
      <c r="AP22" s="92"/>
      <c r="AQ22" s="91">
        <v>1494187</v>
      </c>
      <c r="AR22" s="92"/>
      <c r="AS22" s="91">
        <v>1543922</v>
      </c>
      <c r="AT22" s="92"/>
      <c r="AU22" s="91">
        <v>1588418</v>
      </c>
      <c r="AV22" s="92"/>
      <c r="AW22" s="91">
        <v>1619359</v>
      </c>
      <c r="AX22" s="92"/>
      <c r="AY22" s="91">
        <v>0</v>
      </c>
      <c r="AZ22" s="92"/>
      <c r="BA22" s="91">
        <v>0</v>
      </c>
      <c r="BB22" s="92"/>
      <c r="BC22" s="91">
        <v>0</v>
      </c>
      <c r="BD22" s="92"/>
      <c r="BE22" s="91">
        <v>0</v>
      </c>
      <c r="BF22" s="92"/>
      <c r="BG22" s="91">
        <v>0</v>
      </c>
      <c r="BH22" s="92"/>
      <c r="BI22" s="91">
        <v>0</v>
      </c>
      <c r="BJ22" s="92"/>
      <c r="BK22" s="91">
        <v>0</v>
      </c>
    </row>
    <row r="23" spans="1:63" ht="12">
      <c r="A23" s="7" t="s">
        <v>19</v>
      </c>
      <c r="B23" s="18"/>
      <c r="C23" s="119" t="s">
        <v>120</v>
      </c>
      <c r="D23" s="19"/>
      <c r="E23" s="91">
        <v>8895708</v>
      </c>
      <c r="F23" s="92"/>
      <c r="G23" s="91">
        <v>9114006</v>
      </c>
      <c r="H23" s="92"/>
      <c r="I23" s="91">
        <v>9378276</v>
      </c>
      <c r="J23" s="92"/>
      <c r="K23" s="91">
        <v>9672293</v>
      </c>
      <c r="L23" s="91"/>
      <c r="M23" s="91">
        <v>2465498.75</v>
      </c>
      <c r="N23" s="91"/>
      <c r="O23" s="91">
        <v>0</v>
      </c>
      <c r="P23" s="92"/>
      <c r="Q23" s="91">
        <v>8838008</v>
      </c>
      <c r="R23" s="92"/>
      <c r="S23" s="91">
        <v>8860599</v>
      </c>
      <c r="T23" s="92"/>
      <c r="U23" s="91">
        <v>8912898</v>
      </c>
      <c r="V23" s="92"/>
      <c r="W23" s="91">
        <v>8971327</v>
      </c>
      <c r="X23" s="92"/>
      <c r="Y23" s="91">
        <v>9027002</v>
      </c>
      <c r="Z23" s="92"/>
      <c r="AA23" s="91">
        <v>9081035</v>
      </c>
      <c r="AB23" s="92"/>
      <c r="AC23" s="91">
        <v>9141031</v>
      </c>
      <c r="AD23" s="92"/>
      <c r="AE23" s="91">
        <v>9206956</v>
      </c>
      <c r="AF23" s="92"/>
      <c r="AG23" s="91">
        <v>9268516</v>
      </c>
      <c r="AH23" s="92"/>
      <c r="AI23" s="91">
        <v>9335684</v>
      </c>
      <c r="AJ23" s="92"/>
      <c r="AK23" s="91">
        <v>9416890</v>
      </c>
      <c r="AL23" s="92"/>
      <c r="AM23" s="91">
        <v>9492014</v>
      </c>
      <c r="AN23" s="92"/>
      <c r="AO23" s="91">
        <v>9557076</v>
      </c>
      <c r="AP23" s="92"/>
      <c r="AQ23" s="91">
        <v>9631859</v>
      </c>
      <c r="AR23" s="92"/>
      <c r="AS23" s="91">
        <v>9709748</v>
      </c>
      <c r="AT23" s="92"/>
      <c r="AU23" s="91">
        <v>9790489</v>
      </c>
      <c r="AV23" s="92"/>
      <c r="AW23" s="91">
        <v>9861995</v>
      </c>
      <c r="AX23" s="92"/>
      <c r="AY23" s="91">
        <v>0</v>
      </c>
      <c r="AZ23" s="92"/>
      <c r="BA23" s="91">
        <v>0</v>
      </c>
      <c r="BB23" s="92"/>
      <c r="BC23" s="91">
        <v>0</v>
      </c>
      <c r="BD23" s="92"/>
      <c r="BE23" s="91">
        <v>0</v>
      </c>
      <c r="BF23" s="92"/>
      <c r="BG23" s="91">
        <v>0</v>
      </c>
      <c r="BH23" s="92"/>
      <c r="BI23" s="91">
        <v>0</v>
      </c>
      <c r="BJ23" s="92"/>
      <c r="BK23" s="91">
        <v>0</v>
      </c>
    </row>
    <row r="24" spans="1:63" ht="12">
      <c r="A24" s="8" t="s">
        <v>75</v>
      </c>
      <c r="B24" s="18"/>
      <c r="C24" s="119" t="s">
        <v>121</v>
      </c>
      <c r="D24" s="19"/>
      <c r="E24" s="91">
        <v>5863280</v>
      </c>
      <c r="F24" s="92"/>
      <c r="G24" s="91">
        <v>6044832</v>
      </c>
      <c r="H24" s="92"/>
      <c r="I24" s="91">
        <v>6281170</v>
      </c>
      <c r="J24" s="92"/>
      <c r="K24" s="91">
        <v>6564565</v>
      </c>
      <c r="L24" s="91"/>
      <c r="M24" s="91">
        <v>1693105.5</v>
      </c>
      <c r="N24" s="91"/>
      <c r="O24" s="91">
        <v>0</v>
      </c>
      <c r="P24" s="92"/>
      <c r="Q24" s="91">
        <v>5805329</v>
      </c>
      <c r="R24" s="92"/>
      <c r="S24" s="91">
        <v>5830287</v>
      </c>
      <c r="T24" s="92"/>
      <c r="U24" s="91">
        <v>5883669</v>
      </c>
      <c r="V24" s="92"/>
      <c r="W24" s="91">
        <v>5933835</v>
      </c>
      <c r="X24" s="92"/>
      <c r="Y24" s="91">
        <v>5973647</v>
      </c>
      <c r="Z24" s="92"/>
      <c r="AA24" s="91">
        <v>6013431</v>
      </c>
      <c r="AB24" s="92"/>
      <c r="AC24" s="91">
        <v>6065140</v>
      </c>
      <c r="AD24" s="92"/>
      <c r="AE24" s="91">
        <v>6127110</v>
      </c>
      <c r="AF24" s="92"/>
      <c r="AG24" s="91">
        <v>6185809</v>
      </c>
      <c r="AH24" s="92"/>
      <c r="AI24" s="91">
        <v>6246615</v>
      </c>
      <c r="AJ24" s="92"/>
      <c r="AK24" s="91">
        <v>6315576</v>
      </c>
      <c r="AL24" s="92"/>
      <c r="AM24" s="91">
        <v>6376680</v>
      </c>
      <c r="AN24" s="92"/>
      <c r="AO24" s="91">
        <v>6436416</v>
      </c>
      <c r="AP24" s="92"/>
      <c r="AQ24" s="91">
        <v>6517023</v>
      </c>
      <c r="AR24" s="92"/>
      <c r="AS24" s="91">
        <v>6605961</v>
      </c>
      <c r="AT24" s="92"/>
      <c r="AU24" s="91">
        <v>6698860</v>
      </c>
      <c r="AV24" s="92"/>
      <c r="AW24" s="91">
        <v>6772422</v>
      </c>
      <c r="AX24" s="92"/>
      <c r="AY24" s="91">
        <v>0</v>
      </c>
      <c r="AZ24" s="92"/>
      <c r="BA24" s="91">
        <v>0</v>
      </c>
      <c r="BB24" s="92"/>
      <c r="BC24" s="91">
        <v>0</v>
      </c>
      <c r="BD24" s="92"/>
      <c r="BE24" s="91">
        <v>0</v>
      </c>
      <c r="BF24" s="92"/>
      <c r="BG24" s="91">
        <v>0</v>
      </c>
      <c r="BH24" s="92"/>
      <c r="BI24" s="91">
        <v>0</v>
      </c>
      <c r="BJ24" s="92"/>
      <c r="BK24" s="91">
        <v>0</v>
      </c>
    </row>
    <row r="25" spans="1:63" ht="12">
      <c r="A25" s="8" t="s">
        <v>76</v>
      </c>
      <c r="B25" s="18"/>
      <c r="C25" s="119" t="s">
        <v>123</v>
      </c>
      <c r="D25" s="19"/>
      <c r="E25" s="91">
        <v>3032428</v>
      </c>
      <c r="F25" s="92"/>
      <c r="G25" s="91">
        <v>3069174</v>
      </c>
      <c r="H25" s="92"/>
      <c r="I25" s="91">
        <v>3097106</v>
      </c>
      <c r="J25" s="92"/>
      <c r="K25" s="91">
        <v>3107728</v>
      </c>
      <c r="L25" s="91"/>
      <c r="M25" s="91">
        <v>772393.25</v>
      </c>
      <c r="N25" s="91"/>
      <c r="O25" s="91">
        <v>0</v>
      </c>
      <c r="P25" s="92"/>
      <c r="Q25" s="91">
        <v>3032679</v>
      </c>
      <c r="R25" s="92"/>
      <c r="S25" s="91">
        <v>3030312</v>
      </c>
      <c r="T25" s="92"/>
      <c r="U25" s="91">
        <v>3029229</v>
      </c>
      <c r="V25" s="92"/>
      <c r="W25" s="91">
        <v>3037492</v>
      </c>
      <c r="X25" s="92"/>
      <c r="Y25" s="91">
        <v>3053355</v>
      </c>
      <c r="Z25" s="92"/>
      <c r="AA25" s="91">
        <v>3067604</v>
      </c>
      <c r="AB25" s="92"/>
      <c r="AC25" s="91">
        <v>3075891</v>
      </c>
      <c r="AD25" s="92"/>
      <c r="AE25" s="91">
        <v>3079846</v>
      </c>
      <c r="AF25" s="92"/>
      <c r="AG25" s="91">
        <v>3082707</v>
      </c>
      <c r="AH25" s="92"/>
      <c r="AI25" s="91">
        <v>3089069</v>
      </c>
      <c r="AJ25" s="92"/>
      <c r="AK25" s="91">
        <v>3101314</v>
      </c>
      <c r="AL25" s="92"/>
      <c r="AM25" s="91">
        <v>3115334</v>
      </c>
      <c r="AN25" s="92"/>
      <c r="AO25" s="91">
        <v>3120660</v>
      </c>
      <c r="AP25" s="92"/>
      <c r="AQ25" s="91">
        <v>3114836</v>
      </c>
      <c r="AR25" s="92"/>
      <c r="AS25" s="91">
        <v>3103787</v>
      </c>
      <c r="AT25" s="92"/>
      <c r="AU25" s="91">
        <v>3091629</v>
      </c>
      <c r="AV25" s="92"/>
      <c r="AW25" s="91">
        <v>3089573</v>
      </c>
      <c r="AX25" s="92"/>
      <c r="AY25" s="91">
        <v>0</v>
      </c>
      <c r="AZ25" s="92"/>
      <c r="BA25" s="91">
        <v>0</v>
      </c>
      <c r="BB25" s="92"/>
      <c r="BC25" s="91">
        <v>0</v>
      </c>
      <c r="BD25" s="92"/>
      <c r="BE25" s="91">
        <v>0</v>
      </c>
      <c r="BF25" s="92"/>
      <c r="BG25" s="91">
        <v>0</v>
      </c>
      <c r="BH25" s="92"/>
      <c r="BI25" s="91">
        <v>0</v>
      </c>
      <c r="BJ25" s="92"/>
      <c r="BK25" s="91">
        <v>0</v>
      </c>
    </row>
    <row r="26" spans="1:63" ht="13.5" thickBot="1">
      <c r="A26" s="87" t="s">
        <v>28</v>
      </c>
      <c r="B26" s="29"/>
      <c r="C26" s="107"/>
      <c r="D26" s="17"/>
      <c r="E26" s="101">
        <v>13929882</v>
      </c>
      <c r="F26" s="96"/>
      <c r="G26" s="101">
        <v>14322256</v>
      </c>
      <c r="H26" s="96"/>
      <c r="I26" s="101">
        <v>14838950</v>
      </c>
      <c r="J26" s="96"/>
      <c r="K26" s="101">
        <v>15335671</v>
      </c>
      <c r="L26" s="96"/>
      <c r="M26" s="101">
        <v>3910893</v>
      </c>
      <c r="N26" s="91"/>
      <c r="O26" s="101">
        <v>0</v>
      </c>
      <c r="P26" s="96"/>
      <c r="Q26" s="101">
        <v>13796467</v>
      </c>
      <c r="R26" s="96"/>
      <c r="S26" s="101">
        <v>13858975</v>
      </c>
      <c r="T26" s="96"/>
      <c r="U26" s="101">
        <v>13974580</v>
      </c>
      <c r="V26" s="96"/>
      <c r="W26" s="101">
        <v>14089506</v>
      </c>
      <c r="X26" s="96"/>
      <c r="Y26" s="101">
        <v>14182166</v>
      </c>
      <c r="Z26" s="96"/>
      <c r="AA26" s="101">
        <v>14267399</v>
      </c>
      <c r="AB26" s="96"/>
      <c r="AC26" s="101">
        <v>14359336</v>
      </c>
      <c r="AD26" s="96"/>
      <c r="AE26" s="101">
        <v>14480123</v>
      </c>
      <c r="AF26" s="96"/>
      <c r="AG26" s="101">
        <v>14627170</v>
      </c>
      <c r="AH26" s="96"/>
      <c r="AI26" s="101">
        <v>14771496</v>
      </c>
      <c r="AJ26" s="96"/>
      <c r="AK26" s="101">
        <v>14915817</v>
      </c>
      <c r="AL26" s="96"/>
      <c r="AM26" s="101">
        <v>15041317</v>
      </c>
      <c r="AN26" s="96"/>
      <c r="AO26" s="101">
        <v>15142577</v>
      </c>
      <c r="AP26" s="96"/>
      <c r="AQ26" s="101">
        <v>15265679</v>
      </c>
      <c r="AR26" s="96"/>
      <c r="AS26" s="101">
        <v>15402716</v>
      </c>
      <c r="AT26" s="96"/>
      <c r="AU26" s="101">
        <v>15531712</v>
      </c>
      <c r="AV26" s="96"/>
      <c r="AW26" s="101">
        <v>15643572</v>
      </c>
      <c r="AX26" s="96"/>
      <c r="AY26" s="101">
        <v>0</v>
      </c>
      <c r="AZ26" s="96"/>
      <c r="BA26" s="101">
        <v>0</v>
      </c>
      <c r="BB26" s="96"/>
      <c r="BC26" s="101">
        <v>0</v>
      </c>
      <c r="BD26" s="96"/>
      <c r="BE26" s="101">
        <v>0</v>
      </c>
      <c r="BF26" s="96"/>
      <c r="BG26" s="101">
        <v>0</v>
      </c>
      <c r="BH26" s="96"/>
      <c r="BI26" s="101">
        <v>0</v>
      </c>
      <c r="BJ26" s="96"/>
      <c r="BK26" s="101">
        <v>0</v>
      </c>
    </row>
    <row r="27" spans="1:63" ht="25.5" customHeight="1">
      <c r="A27" s="124" t="s">
        <v>172</v>
      </c>
      <c r="B27" s="18"/>
      <c r="C27" s="112"/>
      <c r="D27" s="18"/>
      <c r="E27" s="102"/>
      <c r="F27" s="92"/>
      <c r="G27" s="102"/>
      <c r="H27" s="103"/>
      <c r="I27" s="102"/>
      <c r="J27" s="103"/>
      <c r="K27" s="102"/>
      <c r="L27" s="103"/>
      <c r="M27" s="102"/>
      <c r="N27" s="103"/>
      <c r="O27" s="102"/>
      <c r="P27" s="103"/>
      <c r="Q27" s="104"/>
      <c r="R27" s="92"/>
      <c r="S27" s="104"/>
      <c r="T27" s="92"/>
      <c r="U27" s="104"/>
      <c r="V27" s="92"/>
      <c r="W27" s="104"/>
      <c r="X27" s="103"/>
      <c r="Y27" s="104"/>
      <c r="Z27" s="92"/>
      <c r="AA27" s="104"/>
      <c r="AB27" s="92"/>
      <c r="AC27" s="104"/>
      <c r="AD27" s="92"/>
      <c r="AE27" s="104"/>
      <c r="AF27" s="92"/>
      <c r="AG27" s="104"/>
      <c r="AH27" s="92"/>
      <c r="AI27" s="104"/>
      <c r="AJ27" s="92"/>
      <c r="AK27" s="104"/>
      <c r="AL27" s="92"/>
      <c r="AM27" s="104"/>
      <c r="AN27" s="92"/>
      <c r="AO27" s="104"/>
      <c r="AP27" s="92"/>
      <c r="AQ27" s="104"/>
      <c r="AR27" s="92"/>
      <c r="AS27" s="104"/>
      <c r="AT27" s="92"/>
      <c r="AU27" s="104"/>
      <c r="AV27" s="92"/>
      <c r="AW27" s="104"/>
      <c r="AX27" s="92"/>
      <c r="AY27" s="104"/>
      <c r="AZ27" s="92"/>
      <c r="BA27" s="104"/>
      <c r="BB27" s="92"/>
      <c r="BC27" s="104"/>
      <c r="BD27" s="92"/>
      <c r="BE27" s="104"/>
      <c r="BF27" s="92"/>
      <c r="BG27" s="104"/>
      <c r="BH27" s="92"/>
      <c r="BI27" s="104"/>
      <c r="BJ27" s="92"/>
      <c r="BK27" s="104"/>
    </row>
    <row r="28" spans="1:63" ht="12">
      <c r="A28" s="7" t="s">
        <v>17</v>
      </c>
      <c r="B28" s="18"/>
      <c r="C28" s="119" t="s">
        <v>116</v>
      </c>
      <c r="D28" s="19"/>
      <c r="E28" s="91">
        <v>1059036</v>
      </c>
      <c r="F28" s="92"/>
      <c r="G28" s="91">
        <v>1085726</v>
      </c>
      <c r="H28" s="92"/>
      <c r="I28" s="91">
        <v>1102630</v>
      </c>
      <c r="J28" s="92"/>
      <c r="K28" s="91">
        <v>1071711</v>
      </c>
      <c r="L28" s="91"/>
      <c r="M28" s="91">
        <v>262535.75</v>
      </c>
      <c r="N28" s="91"/>
      <c r="O28" s="91">
        <v>0</v>
      </c>
      <c r="P28" s="92"/>
      <c r="Q28" s="91">
        <v>1040892</v>
      </c>
      <c r="R28" s="92"/>
      <c r="S28" s="91">
        <v>1054021</v>
      </c>
      <c r="T28" s="92"/>
      <c r="U28" s="91">
        <v>1065414</v>
      </c>
      <c r="V28" s="92"/>
      <c r="W28" s="91">
        <v>1075817</v>
      </c>
      <c r="X28" s="92"/>
      <c r="Y28" s="91">
        <v>1081017</v>
      </c>
      <c r="Z28" s="92"/>
      <c r="AA28" s="91">
        <v>1081471</v>
      </c>
      <c r="AB28" s="92"/>
      <c r="AC28" s="91">
        <v>1084068</v>
      </c>
      <c r="AD28" s="92"/>
      <c r="AE28" s="91">
        <v>1096348</v>
      </c>
      <c r="AF28" s="92"/>
      <c r="AG28" s="91">
        <v>1110587</v>
      </c>
      <c r="AH28" s="92"/>
      <c r="AI28" s="91">
        <v>1107970</v>
      </c>
      <c r="AJ28" s="92"/>
      <c r="AK28" s="91">
        <v>1100614</v>
      </c>
      <c r="AL28" s="92"/>
      <c r="AM28" s="91">
        <v>1091349</v>
      </c>
      <c r="AN28" s="92"/>
      <c r="AO28" s="91">
        <v>1079595</v>
      </c>
      <c r="AP28" s="92"/>
      <c r="AQ28" s="91">
        <v>1075285</v>
      </c>
      <c r="AR28" s="92"/>
      <c r="AS28" s="91">
        <v>1070923</v>
      </c>
      <c r="AT28" s="92"/>
      <c r="AU28" s="91">
        <v>1061041</v>
      </c>
      <c r="AV28" s="92"/>
      <c r="AW28" s="91">
        <v>1050143</v>
      </c>
      <c r="AX28" s="92"/>
      <c r="AY28" s="91">
        <v>0</v>
      </c>
      <c r="AZ28" s="92"/>
      <c r="BA28" s="91">
        <v>0</v>
      </c>
      <c r="BB28" s="92"/>
      <c r="BC28" s="91">
        <v>0</v>
      </c>
      <c r="BD28" s="92"/>
      <c r="BE28" s="91">
        <v>0</v>
      </c>
      <c r="BF28" s="92"/>
      <c r="BG28" s="91">
        <v>0</v>
      </c>
      <c r="BH28" s="92"/>
      <c r="BI28" s="91">
        <v>0</v>
      </c>
      <c r="BJ28" s="92"/>
      <c r="BK28" s="91">
        <v>0</v>
      </c>
    </row>
    <row r="29" spans="1:63" ht="12">
      <c r="A29" s="7" t="s">
        <v>73</v>
      </c>
      <c r="B29" s="18"/>
      <c r="C29" s="119" t="s">
        <v>117</v>
      </c>
      <c r="D29" s="19"/>
      <c r="E29" s="91">
        <v>138094</v>
      </c>
      <c r="F29" s="92"/>
      <c r="G29" s="91">
        <v>135183</v>
      </c>
      <c r="H29" s="92"/>
      <c r="I29" s="91">
        <v>133164</v>
      </c>
      <c r="J29" s="92"/>
      <c r="K29" s="91">
        <v>133187</v>
      </c>
      <c r="L29" s="91"/>
      <c r="M29" s="91">
        <v>33357.25</v>
      </c>
      <c r="N29" s="91"/>
      <c r="O29" s="91">
        <v>0</v>
      </c>
      <c r="P29" s="92"/>
      <c r="Q29" s="91">
        <v>140779</v>
      </c>
      <c r="R29" s="92"/>
      <c r="S29" s="91">
        <v>138962</v>
      </c>
      <c r="T29" s="92"/>
      <c r="U29" s="91">
        <v>136993</v>
      </c>
      <c r="V29" s="92"/>
      <c r="W29" s="91">
        <v>135642</v>
      </c>
      <c r="X29" s="92"/>
      <c r="Y29" s="91">
        <v>135118</v>
      </c>
      <c r="Z29" s="92"/>
      <c r="AA29" s="91">
        <v>134663</v>
      </c>
      <c r="AB29" s="92"/>
      <c r="AC29" s="91">
        <v>135039</v>
      </c>
      <c r="AD29" s="92"/>
      <c r="AE29" s="91">
        <v>135912</v>
      </c>
      <c r="AF29" s="92"/>
      <c r="AG29" s="91">
        <v>134718</v>
      </c>
      <c r="AH29" s="92"/>
      <c r="AI29" s="91">
        <v>132809</v>
      </c>
      <c r="AJ29" s="92"/>
      <c r="AK29" s="130">
        <v>132524</v>
      </c>
      <c r="AL29" s="131"/>
      <c r="AM29" s="130">
        <v>132605</v>
      </c>
      <c r="AN29" s="92"/>
      <c r="AO29" s="91">
        <v>132800</v>
      </c>
      <c r="AP29" s="92"/>
      <c r="AQ29" s="91">
        <v>133763</v>
      </c>
      <c r="AR29" s="92"/>
      <c r="AS29" s="91">
        <v>133456</v>
      </c>
      <c r="AT29" s="92"/>
      <c r="AU29" s="91">
        <v>132729</v>
      </c>
      <c r="AV29" s="92"/>
      <c r="AW29" s="91">
        <v>133429</v>
      </c>
      <c r="AX29" s="92"/>
      <c r="AY29" s="91">
        <v>0</v>
      </c>
      <c r="AZ29" s="92"/>
      <c r="BA29" s="91">
        <v>0</v>
      </c>
      <c r="BB29" s="92"/>
      <c r="BC29" s="91">
        <v>0</v>
      </c>
      <c r="BD29" s="92"/>
      <c r="BE29" s="91">
        <v>0</v>
      </c>
      <c r="BF29" s="92"/>
      <c r="BG29" s="91">
        <v>0</v>
      </c>
      <c r="BH29" s="92"/>
      <c r="BI29" s="91">
        <v>0</v>
      </c>
      <c r="BJ29" s="92"/>
      <c r="BK29" s="91">
        <v>0</v>
      </c>
    </row>
    <row r="30" spans="1:63" ht="12">
      <c r="A30" s="7" t="s">
        <v>18</v>
      </c>
      <c r="B30" s="18"/>
      <c r="C30" s="119" t="s">
        <v>118</v>
      </c>
      <c r="D30" s="19"/>
      <c r="E30" s="91">
        <v>2457730</v>
      </c>
      <c r="F30" s="92"/>
      <c r="G30" s="91">
        <v>2562667</v>
      </c>
      <c r="H30" s="92"/>
      <c r="I30" s="91">
        <v>2708894</v>
      </c>
      <c r="J30" s="92"/>
      <c r="K30" s="91">
        <v>2792504</v>
      </c>
      <c r="L30" s="91"/>
      <c r="M30" s="91">
        <v>708836.75</v>
      </c>
      <c r="N30" s="91"/>
      <c r="O30" s="91">
        <v>0</v>
      </c>
      <c r="P30" s="92"/>
      <c r="Q30" s="91">
        <v>2428261</v>
      </c>
      <c r="R30" s="92"/>
      <c r="S30" s="91">
        <v>2445244</v>
      </c>
      <c r="T30" s="92"/>
      <c r="U30" s="91">
        <v>2467391</v>
      </c>
      <c r="V30" s="92"/>
      <c r="W30" s="91">
        <v>2490024</v>
      </c>
      <c r="X30" s="92"/>
      <c r="Y30" s="91">
        <v>2511636</v>
      </c>
      <c r="Z30" s="92"/>
      <c r="AA30" s="91">
        <v>2540764</v>
      </c>
      <c r="AB30" s="92"/>
      <c r="AC30" s="91">
        <v>2579152</v>
      </c>
      <c r="AD30" s="92"/>
      <c r="AE30" s="91">
        <v>2619116</v>
      </c>
      <c r="AF30" s="92"/>
      <c r="AG30" s="91">
        <v>2657869</v>
      </c>
      <c r="AH30" s="92"/>
      <c r="AI30" s="91">
        <v>2697782</v>
      </c>
      <c r="AJ30" s="92"/>
      <c r="AK30" s="91">
        <v>2729088</v>
      </c>
      <c r="AL30" s="92"/>
      <c r="AM30" s="91">
        <v>2750837</v>
      </c>
      <c r="AN30" s="92"/>
      <c r="AO30" s="91">
        <v>2770298</v>
      </c>
      <c r="AP30" s="92"/>
      <c r="AQ30" s="91">
        <v>2785432</v>
      </c>
      <c r="AR30" s="92"/>
      <c r="AS30" s="91">
        <v>2799583</v>
      </c>
      <c r="AT30" s="92"/>
      <c r="AU30" s="91">
        <v>2814703</v>
      </c>
      <c r="AV30" s="92"/>
      <c r="AW30" s="91">
        <v>2835347</v>
      </c>
      <c r="AX30" s="92"/>
      <c r="AY30" s="91">
        <v>0</v>
      </c>
      <c r="AZ30" s="92"/>
      <c r="BA30" s="91">
        <v>0</v>
      </c>
      <c r="BB30" s="92"/>
      <c r="BC30" s="91">
        <v>0</v>
      </c>
      <c r="BD30" s="92"/>
      <c r="BE30" s="91">
        <v>0</v>
      </c>
      <c r="BF30" s="92"/>
      <c r="BG30" s="91">
        <v>0</v>
      </c>
      <c r="BH30" s="92"/>
      <c r="BI30" s="91">
        <v>0</v>
      </c>
      <c r="BJ30" s="92"/>
      <c r="BK30" s="91">
        <v>0</v>
      </c>
    </row>
    <row r="31" spans="1:63" ht="12">
      <c r="A31" s="48" t="s">
        <v>74</v>
      </c>
      <c r="B31" s="18"/>
      <c r="C31" s="119" t="s">
        <v>119</v>
      </c>
      <c r="D31" s="19"/>
      <c r="E31" s="91">
        <v>1227306</v>
      </c>
      <c r="F31" s="92"/>
      <c r="G31" s="91">
        <v>1263646</v>
      </c>
      <c r="H31" s="92"/>
      <c r="I31" s="91">
        <v>1355629</v>
      </c>
      <c r="J31" s="92"/>
      <c r="K31" s="91">
        <v>1504571</v>
      </c>
      <c r="L31" s="91"/>
      <c r="M31" s="91">
        <v>400412.25</v>
      </c>
      <c r="N31" s="91"/>
      <c r="O31" s="91">
        <v>0</v>
      </c>
      <c r="P31" s="92"/>
      <c r="Q31" s="91">
        <v>1204388</v>
      </c>
      <c r="R31" s="92"/>
      <c r="S31" s="91">
        <v>1210032</v>
      </c>
      <c r="T31" s="92"/>
      <c r="U31" s="91">
        <v>1236778</v>
      </c>
      <c r="V31" s="92"/>
      <c r="W31" s="91">
        <v>1258026</v>
      </c>
      <c r="X31" s="92"/>
      <c r="Y31" s="91">
        <v>1267029</v>
      </c>
      <c r="Z31" s="92"/>
      <c r="AA31" s="91">
        <v>1268384</v>
      </c>
      <c r="AB31" s="92"/>
      <c r="AC31" s="91">
        <v>1258773</v>
      </c>
      <c r="AD31" s="92"/>
      <c r="AE31" s="91">
        <v>1260398</v>
      </c>
      <c r="AF31" s="92"/>
      <c r="AG31" s="91">
        <v>1294458</v>
      </c>
      <c r="AH31" s="92"/>
      <c r="AI31" s="91">
        <v>1336868</v>
      </c>
      <c r="AJ31" s="92"/>
      <c r="AK31" s="91">
        <v>1376715</v>
      </c>
      <c r="AL31" s="92"/>
      <c r="AM31" s="91">
        <v>1414475</v>
      </c>
      <c r="AN31" s="92"/>
      <c r="AO31" s="91">
        <v>1442173</v>
      </c>
      <c r="AP31" s="92"/>
      <c r="AQ31" s="91">
        <v>1477949</v>
      </c>
      <c r="AR31" s="92"/>
      <c r="AS31" s="91">
        <v>1527093</v>
      </c>
      <c r="AT31" s="92"/>
      <c r="AU31" s="91">
        <v>1571069</v>
      </c>
      <c r="AV31" s="92"/>
      <c r="AW31" s="91">
        <v>1601649</v>
      </c>
      <c r="AX31" s="92"/>
      <c r="AY31" s="91">
        <v>0</v>
      </c>
      <c r="AZ31" s="92"/>
      <c r="BA31" s="91">
        <v>0</v>
      </c>
      <c r="BB31" s="92"/>
      <c r="BC31" s="91">
        <v>0</v>
      </c>
      <c r="BD31" s="92"/>
      <c r="BE31" s="91">
        <v>0</v>
      </c>
      <c r="BF31" s="92"/>
      <c r="BG31" s="91">
        <v>0</v>
      </c>
      <c r="BH31" s="92"/>
      <c r="BI31" s="91">
        <v>0</v>
      </c>
      <c r="BJ31" s="92"/>
      <c r="BK31" s="91">
        <v>0</v>
      </c>
    </row>
    <row r="32" spans="1:63" ht="12">
      <c r="A32" s="7" t="s">
        <v>19</v>
      </c>
      <c r="B32" s="18"/>
      <c r="C32" s="119" t="s">
        <v>120</v>
      </c>
      <c r="D32" s="19"/>
      <c r="E32" s="91">
        <v>8300249</v>
      </c>
      <c r="F32" s="92"/>
      <c r="G32" s="91">
        <v>8486482</v>
      </c>
      <c r="H32" s="92"/>
      <c r="I32" s="91">
        <v>8740784</v>
      </c>
      <c r="J32" s="92"/>
      <c r="K32" s="91">
        <v>9016362</v>
      </c>
      <c r="L32" s="91"/>
      <c r="M32" s="91">
        <v>2298633</v>
      </c>
      <c r="N32" s="91"/>
      <c r="O32" s="91">
        <v>0</v>
      </c>
      <c r="P32" s="92"/>
      <c r="Q32" s="91">
        <v>8253823</v>
      </c>
      <c r="R32" s="92"/>
      <c r="S32" s="91">
        <v>8270759</v>
      </c>
      <c r="T32" s="92"/>
      <c r="U32" s="91">
        <v>8313992</v>
      </c>
      <c r="V32" s="92"/>
      <c r="W32" s="91">
        <v>8362422</v>
      </c>
      <c r="X32" s="92"/>
      <c r="Y32" s="91">
        <v>8408024</v>
      </c>
      <c r="Z32" s="92"/>
      <c r="AA32" s="91">
        <v>8455024</v>
      </c>
      <c r="AB32" s="92"/>
      <c r="AC32" s="91">
        <v>8509990</v>
      </c>
      <c r="AD32" s="92"/>
      <c r="AE32" s="91">
        <v>8572890</v>
      </c>
      <c r="AF32" s="92"/>
      <c r="AG32" s="91">
        <v>8634995</v>
      </c>
      <c r="AH32" s="92"/>
      <c r="AI32" s="91">
        <v>8700915</v>
      </c>
      <c r="AJ32" s="92"/>
      <c r="AK32" s="91">
        <v>8778270</v>
      </c>
      <c r="AL32" s="92"/>
      <c r="AM32" s="91">
        <v>8848956</v>
      </c>
      <c r="AN32" s="92"/>
      <c r="AO32" s="91">
        <v>8909257</v>
      </c>
      <c r="AP32" s="92"/>
      <c r="AQ32" s="91">
        <v>8978665</v>
      </c>
      <c r="AR32" s="92"/>
      <c r="AS32" s="91">
        <v>9051089</v>
      </c>
      <c r="AT32" s="92"/>
      <c r="AU32" s="91">
        <v>9126437</v>
      </c>
      <c r="AV32" s="92"/>
      <c r="AW32" s="91">
        <v>9194532</v>
      </c>
      <c r="AX32" s="92"/>
      <c r="AY32" s="91">
        <v>0</v>
      </c>
      <c r="AZ32" s="92"/>
      <c r="BA32" s="91">
        <v>0</v>
      </c>
      <c r="BB32" s="92"/>
      <c r="BC32" s="91">
        <v>0</v>
      </c>
      <c r="BD32" s="92"/>
      <c r="BE32" s="91">
        <v>0</v>
      </c>
      <c r="BF32" s="92"/>
      <c r="BG32" s="91">
        <v>0</v>
      </c>
      <c r="BH32" s="92"/>
      <c r="BI32" s="91">
        <v>0</v>
      </c>
      <c r="BJ32" s="92"/>
      <c r="BK32" s="91">
        <v>0</v>
      </c>
    </row>
    <row r="33" spans="1:63" ht="12">
      <c r="A33" s="8" t="s">
        <v>75</v>
      </c>
      <c r="B33" s="18"/>
      <c r="C33" s="119" t="s">
        <v>121</v>
      </c>
      <c r="D33" s="19"/>
      <c r="E33" s="91">
        <v>5532650</v>
      </c>
      <c r="F33" s="92"/>
      <c r="G33" s="91">
        <v>5682821</v>
      </c>
      <c r="H33" s="92"/>
      <c r="I33" s="91">
        <v>5907077</v>
      </c>
      <c r="J33" s="92"/>
      <c r="K33" s="91">
        <v>6172528</v>
      </c>
      <c r="L33" s="91"/>
      <c r="M33" s="91">
        <v>1591863.5</v>
      </c>
      <c r="N33" s="91"/>
      <c r="O33" s="91">
        <v>0</v>
      </c>
      <c r="P33" s="92"/>
      <c r="Q33" s="91">
        <v>5486358</v>
      </c>
      <c r="R33" s="92"/>
      <c r="S33" s="91">
        <v>5505106</v>
      </c>
      <c r="T33" s="92"/>
      <c r="U33" s="91">
        <v>5549295</v>
      </c>
      <c r="V33" s="92"/>
      <c r="W33" s="91">
        <v>5589841</v>
      </c>
      <c r="X33" s="92"/>
      <c r="Y33" s="91">
        <v>5620368</v>
      </c>
      <c r="Z33" s="92"/>
      <c r="AA33" s="91">
        <v>5653333</v>
      </c>
      <c r="AB33" s="92"/>
      <c r="AC33" s="91">
        <v>5699691</v>
      </c>
      <c r="AD33" s="92"/>
      <c r="AE33" s="91">
        <v>5757892</v>
      </c>
      <c r="AF33" s="92"/>
      <c r="AG33" s="91">
        <v>5815936</v>
      </c>
      <c r="AH33" s="92"/>
      <c r="AI33" s="91">
        <v>5874979</v>
      </c>
      <c r="AJ33" s="92"/>
      <c r="AK33" s="91">
        <v>5940110</v>
      </c>
      <c r="AL33" s="92"/>
      <c r="AM33" s="91">
        <v>5997283</v>
      </c>
      <c r="AN33" s="92"/>
      <c r="AO33" s="91">
        <v>6052867</v>
      </c>
      <c r="AP33" s="92"/>
      <c r="AQ33" s="91">
        <v>6128039</v>
      </c>
      <c r="AR33" s="92"/>
      <c r="AS33" s="91">
        <v>6211196</v>
      </c>
      <c r="AT33" s="92"/>
      <c r="AU33" s="91">
        <v>6298010</v>
      </c>
      <c r="AV33" s="92"/>
      <c r="AW33" s="91">
        <v>6367454</v>
      </c>
      <c r="AX33" s="92"/>
      <c r="AY33" s="91">
        <v>0</v>
      </c>
      <c r="AZ33" s="92"/>
      <c r="BA33" s="91">
        <v>0</v>
      </c>
      <c r="BB33" s="92"/>
      <c r="BC33" s="91">
        <v>0</v>
      </c>
      <c r="BD33" s="92"/>
      <c r="BE33" s="91">
        <v>0</v>
      </c>
      <c r="BF33" s="92"/>
      <c r="BG33" s="91">
        <v>0</v>
      </c>
      <c r="BH33" s="92"/>
      <c r="BI33" s="91">
        <v>0</v>
      </c>
      <c r="BJ33" s="92"/>
      <c r="BK33" s="91">
        <v>0</v>
      </c>
    </row>
    <row r="34" spans="1:63" ht="12">
      <c r="A34" s="8" t="s">
        <v>76</v>
      </c>
      <c r="B34" s="18"/>
      <c r="C34" s="119" t="s">
        <v>123</v>
      </c>
      <c r="D34" s="19"/>
      <c r="E34" s="91">
        <v>2767599</v>
      </c>
      <c r="F34" s="92"/>
      <c r="G34" s="91">
        <v>2803661</v>
      </c>
      <c r="H34" s="92"/>
      <c r="I34" s="91">
        <v>2833707</v>
      </c>
      <c r="J34" s="92"/>
      <c r="K34" s="91">
        <v>2843834</v>
      </c>
      <c r="L34" s="91"/>
      <c r="M34" s="91">
        <v>706769.5</v>
      </c>
      <c r="N34" s="91"/>
      <c r="O34" s="91">
        <v>0</v>
      </c>
      <c r="P34" s="92"/>
      <c r="Q34" s="91">
        <v>2767465</v>
      </c>
      <c r="R34" s="92"/>
      <c r="S34" s="91">
        <v>2765653</v>
      </c>
      <c r="T34" s="92"/>
      <c r="U34" s="91">
        <v>2764697</v>
      </c>
      <c r="V34" s="92"/>
      <c r="W34" s="91">
        <v>2772581</v>
      </c>
      <c r="X34" s="92"/>
      <c r="Y34" s="91">
        <v>2787656</v>
      </c>
      <c r="Z34" s="92"/>
      <c r="AA34" s="91">
        <v>2801691</v>
      </c>
      <c r="AB34" s="92"/>
      <c r="AC34" s="91">
        <v>2810299</v>
      </c>
      <c r="AD34" s="92"/>
      <c r="AE34" s="91">
        <v>2814998</v>
      </c>
      <c r="AF34" s="92"/>
      <c r="AG34" s="91">
        <v>2819059</v>
      </c>
      <c r="AH34" s="92"/>
      <c r="AI34" s="91">
        <v>2825936</v>
      </c>
      <c r="AJ34" s="92"/>
      <c r="AK34" s="91">
        <v>2838160</v>
      </c>
      <c r="AL34" s="92"/>
      <c r="AM34" s="91">
        <v>2851673</v>
      </c>
      <c r="AN34" s="92"/>
      <c r="AO34" s="91">
        <v>2856390</v>
      </c>
      <c r="AP34" s="92"/>
      <c r="AQ34" s="91">
        <v>2850626</v>
      </c>
      <c r="AR34" s="92"/>
      <c r="AS34" s="91">
        <v>2839893</v>
      </c>
      <c r="AT34" s="92"/>
      <c r="AU34" s="91">
        <v>2828427</v>
      </c>
      <c r="AV34" s="92"/>
      <c r="AW34" s="91">
        <v>2827078</v>
      </c>
      <c r="AX34" s="92"/>
      <c r="AY34" s="91">
        <v>0</v>
      </c>
      <c r="AZ34" s="92"/>
      <c r="BA34" s="91">
        <v>0</v>
      </c>
      <c r="BB34" s="92"/>
      <c r="BC34" s="91">
        <v>0</v>
      </c>
      <c r="BD34" s="92"/>
      <c r="BE34" s="91">
        <v>0</v>
      </c>
      <c r="BF34" s="92"/>
      <c r="BG34" s="91">
        <v>0</v>
      </c>
      <c r="BH34" s="92"/>
      <c r="BI34" s="91">
        <v>0</v>
      </c>
      <c r="BJ34" s="92"/>
      <c r="BK34" s="91">
        <v>0</v>
      </c>
    </row>
    <row r="35" spans="1:63" ht="13.5" thickBot="1">
      <c r="A35" s="87" t="s">
        <v>28</v>
      </c>
      <c r="B35" s="29"/>
      <c r="C35" s="107"/>
      <c r="D35" s="17"/>
      <c r="E35" s="101">
        <v>13182415</v>
      </c>
      <c r="F35" s="96"/>
      <c r="G35" s="101">
        <v>13533704</v>
      </c>
      <c r="H35" s="96"/>
      <c r="I35" s="101">
        <v>14041101</v>
      </c>
      <c r="J35" s="96"/>
      <c r="K35" s="101">
        <v>14518335</v>
      </c>
      <c r="L35" s="96"/>
      <c r="M35" s="101">
        <v>3703775</v>
      </c>
      <c r="N35" s="91"/>
      <c r="O35" s="101">
        <v>0</v>
      </c>
      <c r="P35" s="96"/>
      <c r="Q35" s="101">
        <v>13068143</v>
      </c>
      <c r="R35" s="96"/>
      <c r="S35" s="101">
        <v>13119018</v>
      </c>
      <c r="T35" s="96"/>
      <c r="U35" s="101">
        <v>13220568</v>
      </c>
      <c r="V35" s="96"/>
      <c r="W35" s="101">
        <v>13321931</v>
      </c>
      <c r="X35" s="96"/>
      <c r="Y35" s="101">
        <v>13402824</v>
      </c>
      <c r="Z35" s="96"/>
      <c r="AA35" s="101">
        <v>13480306</v>
      </c>
      <c r="AB35" s="96"/>
      <c r="AC35" s="101">
        <v>13567022</v>
      </c>
      <c r="AD35" s="96"/>
      <c r="AE35" s="101">
        <v>13684664</v>
      </c>
      <c r="AF35" s="96"/>
      <c r="AG35" s="101">
        <v>13832627</v>
      </c>
      <c r="AH35" s="96"/>
      <c r="AI35" s="101">
        <v>13976344</v>
      </c>
      <c r="AJ35" s="96"/>
      <c r="AK35" s="101">
        <v>14117211</v>
      </c>
      <c r="AL35" s="96"/>
      <c r="AM35" s="101">
        <v>14238222</v>
      </c>
      <c r="AN35" s="96"/>
      <c r="AO35" s="101">
        <v>14334123</v>
      </c>
      <c r="AP35" s="96"/>
      <c r="AQ35" s="101">
        <v>14451094</v>
      </c>
      <c r="AR35" s="96"/>
      <c r="AS35" s="101">
        <v>14582144</v>
      </c>
      <c r="AT35" s="96"/>
      <c r="AU35" s="101">
        <v>14705979</v>
      </c>
      <c r="AV35" s="96"/>
      <c r="AW35" s="101">
        <v>14815100</v>
      </c>
      <c r="AX35" s="96"/>
      <c r="AY35" s="101">
        <v>0</v>
      </c>
      <c r="AZ35" s="96"/>
      <c r="BA35" s="101">
        <v>0</v>
      </c>
      <c r="BB35" s="96"/>
      <c r="BC35" s="101">
        <v>0</v>
      </c>
      <c r="BD35" s="96"/>
      <c r="BE35" s="101">
        <v>0</v>
      </c>
      <c r="BF35" s="96"/>
      <c r="BG35" s="101">
        <v>0</v>
      </c>
      <c r="BH35" s="96"/>
      <c r="BI35" s="101">
        <v>0</v>
      </c>
      <c r="BJ35" s="96"/>
      <c r="BK35" s="101">
        <v>0</v>
      </c>
    </row>
  </sheetData>
  <printOptions horizontalCentered="1"/>
  <pageMargins left="0.3937007874015748" right="0.3937007874015748" top="0.1968503937007874" bottom="0.3937007874015748" header="0.5118110236220472" footer="0.5118110236220472"/>
  <pageSetup horizontalDpi="360" verticalDpi="36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0141131"/>
  <dimension ref="A1:BK35"/>
  <sheetViews>
    <sheetView workbookViewId="0" topLeftCell="A1">
      <selection activeCell="A1" sqref="A1"/>
    </sheetView>
  </sheetViews>
  <sheetFormatPr defaultColWidth="11.421875" defaultRowHeight="12.75"/>
  <cols>
    <col min="1" max="1" width="31.7109375" style="0" customWidth="1"/>
    <col min="2" max="2" width="0.5625" style="0" customWidth="1"/>
    <col min="3" max="3" width="6.7109375" style="0" customWidth="1"/>
    <col min="4" max="4" width="0.5625" style="0" customWidth="1"/>
    <col min="5" max="5" width="8.7109375" style="14" hidden="1" customWidth="1"/>
    <col min="6" max="6" width="0.5625" style="0" hidden="1" customWidth="1"/>
    <col min="7" max="7" width="8.7109375" style="14" hidden="1" customWidth="1"/>
    <col min="8" max="8" width="0.5625" style="14" hidden="1" customWidth="1"/>
    <col min="9" max="9" width="8.7109375" style="14" customWidth="1"/>
    <col min="10" max="10" width="0.5625" style="14" customWidth="1"/>
    <col min="11" max="11" width="8.7109375" style="14" customWidth="1"/>
    <col min="12" max="12" width="0.5625" style="14" customWidth="1"/>
    <col min="13" max="13" width="8.7109375" style="14" hidden="1" customWidth="1"/>
    <col min="14" max="14" width="0.5625" style="14" hidden="1" customWidth="1"/>
    <col min="15" max="15" width="8.7109375" style="14" hidden="1" customWidth="1"/>
    <col min="16" max="16" width="0.5625" style="14" hidden="1" customWidth="1"/>
    <col min="17" max="17" width="8.7109375" style="0" hidden="1" customWidth="1"/>
    <col min="18" max="18" width="0.5625" style="0" hidden="1" customWidth="1"/>
    <col min="19" max="19" width="8.7109375" style="0" hidden="1" customWidth="1"/>
    <col min="20" max="20" width="0.5625" style="0" hidden="1" customWidth="1"/>
    <col min="21" max="21" width="8.7109375" style="0" hidden="1" customWidth="1"/>
    <col min="22" max="22" width="0.5625" style="0" hidden="1" customWidth="1"/>
    <col min="23" max="23" width="8.7109375" style="0" hidden="1" customWidth="1"/>
    <col min="24" max="24" width="0.5625" style="14" hidden="1" customWidth="1"/>
    <col min="25" max="25" width="8.7109375" style="0" hidden="1" customWidth="1"/>
    <col min="26" max="26" width="0.5625" style="0" hidden="1" customWidth="1"/>
    <col min="27" max="27" width="8.7109375" style="0" hidden="1" customWidth="1"/>
    <col min="28" max="28" width="0.5625" style="0" hidden="1" customWidth="1"/>
    <col min="29" max="29" width="8.7109375" style="0" hidden="1" customWidth="1"/>
    <col min="30" max="30" width="0.5625" style="0" hidden="1" customWidth="1"/>
    <col min="31" max="31" width="8.7109375" style="0" hidden="1" customWidth="1"/>
    <col min="32" max="32" width="0.5625" style="0" hidden="1" customWidth="1"/>
    <col min="33" max="33" width="8.7109375" style="0" customWidth="1"/>
    <col min="34" max="34" width="0.5625" style="0" customWidth="1"/>
    <col min="35" max="35" width="8.7109375" style="0" customWidth="1"/>
    <col min="36" max="36" width="0.5625" style="0" customWidth="1"/>
    <col min="37" max="37" width="8.7109375" style="0" customWidth="1"/>
    <col min="38" max="38" width="0.5625" style="0" customWidth="1"/>
    <col min="39" max="39" width="8.7109375" style="0" customWidth="1"/>
    <col min="40" max="40" width="0.5625" style="0" customWidth="1"/>
    <col min="41" max="41" width="8.7109375" style="0" customWidth="1"/>
    <col min="42" max="42" width="0.5625" style="0" customWidth="1"/>
    <col min="43" max="43" width="8.7109375" style="0" customWidth="1"/>
    <col min="44" max="44" width="0.5625" style="0" customWidth="1"/>
    <col min="45" max="45" width="8.7109375" style="0" customWidth="1"/>
    <col min="46" max="46" width="0.5625" style="0" customWidth="1"/>
    <col min="47" max="47" width="8.7109375" style="0" customWidth="1"/>
    <col min="48" max="48" width="0.5625" style="0" customWidth="1"/>
    <col min="49" max="49" width="8.7109375" style="0" customWidth="1"/>
    <col min="50" max="50" width="0.5625" style="0" hidden="1" customWidth="1"/>
    <col min="51" max="51" width="8.7109375" style="0" hidden="1" customWidth="1"/>
    <col min="52" max="52" width="0.5625" style="0" hidden="1" customWidth="1"/>
    <col min="53" max="53" width="8.7109375" style="0" hidden="1" customWidth="1"/>
    <col min="54" max="54" width="0.5625" style="0" hidden="1" customWidth="1"/>
    <col min="55" max="55" width="8.7109375" style="0" hidden="1" customWidth="1"/>
    <col min="56" max="56" width="0.5625" style="0" hidden="1" customWidth="1"/>
    <col min="57" max="57" width="8.7109375" style="0" hidden="1" customWidth="1"/>
    <col min="58" max="58" width="0.5625" style="0" hidden="1" customWidth="1"/>
    <col min="59" max="59" width="8.7109375" style="0" hidden="1" customWidth="1"/>
    <col min="60" max="60" width="0.5625" style="0" hidden="1" customWidth="1"/>
    <col min="61" max="61" width="8.7109375" style="0" hidden="1" customWidth="1"/>
    <col min="62" max="62" width="0.5625" style="0" hidden="1" customWidth="1"/>
    <col min="63" max="63" width="8.7109375" style="0" hidden="1" customWidth="1"/>
  </cols>
  <sheetData>
    <row r="1" spans="1:24" s="21" customFormat="1" ht="16.5" customHeight="1">
      <c r="A1" s="20" t="s">
        <v>65</v>
      </c>
      <c r="E1" s="22"/>
      <c r="G1" s="22"/>
      <c r="H1" s="22"/>
      <c r="I1" s="22"/>
      <c r="J1" s="22"/>
      <c r="K1" s="22"/>
      <c r="L1" s="22"/>
      <c r="M1" s="22"/>
      <c r="N1" s="22"/>
      <c r="O1" s="22"/>
      <c r="P1" s="22"/>
      <c r="X1" s="22"/>
    </row>
    <row r="2" spans="1:24" s="21" customFormat="1" ht="16.5" customHeight="1">
      <c r="A2" s="3" t="s">
        <v>193</v>
      </c>
      <c r="E2" s="22"/>
      <c r="G2" s="22"/>
      <c r="H2" s="22"/>
      <c r="I2" s="22"/>
      <c r="J2" s="22"/>
      <c r="K2" s="22"/>
      <c r="L2" s="22"/>
      <c r="M2" s="22"/>
      <c r="N2" s="22"/>
      <c r="O2" s="22"/>
      <c r="P2" s="22"/>
      <c r="X2" s="22"/>
    </row>
    <row r="3" spans="1:6" ht="19.5" customHeight="1">
      <c r="A3" s="2"/>
      <c r="B3" s="2"/>
      <c r="C3" s="2"/>
      <c r="D3" s="2"/>
      <c r="F3" s="2"/>
    </row>
    <row r="4" ht="15" customHeight="1">
      <c r="A4" s="23" t="s">
        <v>175</v>
      </c>
    </row>
    <row r="5" ht="15" customHeight="1">
      <c r="A5" s="1" t="s">
        <v>188</v>
      </c>
    </row>
    <row r="6" spans="1:63" ht="5.25" customHeight="1" thickBot="1">
      <c r="A6" s="4"/>
      <c r="B6" s="4"/>
      <c r="C6" s="4"/>
      <c r="D6" s="4"/>
      <c r="E6" s="15"/>
      <c r="F6" s="4"/>
      <c r="G6" s="15"/>
      <c r="H6" s="15"/>
      <c r="I6" s="15"/>
      <c r="J6" s="15"/>
      <c r="K6" s="15"/>
      <c r="L6" s="15"/>
      <c r="M6" s="15"/>
      <c r="N6" s="15"/>
      <c r="O6" s="15"/>
      <c r="P6" s="15"/>
      <c r="Q6" s="4"/>
      <c r="R6" s="4"/>
      <c r="S6" s="4"/>
      <c r="T6" s="4"/>
      <c r="U6" s="4"/>
      <c r="V6" s="4"/>
      <c r="W6" s="4"/>
      <c r="X6" s="15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spans="1:63" ht="15" customHeight="1" thickBot="1" thickTop="1">
      <c r="A7" s="7"/>
      <c r="B7" s="18"/>
      <c r="C7" s="7"/>
      <c r="D7" s="18"/>
      <c r="E7" s="24"/>
      <c r="F7" s="18"/>
      <c r="G7" s="24"/>
      <c r="H7" s="25"/>
      <c r="I7" s="24"/>
      <c r="J7" s="25"/>
      <c r="K7" s="24"/>
      <c r="L7" s="24"/>
      <c r="M7" s="24"/>
      <c r="N7" s="24"/>
      <c r="O7" s="24"/>
      <c r="P7" s="25"/>
      <c r="Q7" s="80" t="s">
        <v>90</v>
      </c>
      <c r="R7" s="80"/>
      <c r="S7" s="13"/>
      <c r="T7" s="13"/>
      <c r="U7" s="13"/>
      <c r="V7" s="13"/>
      <c r="W7" s="13"/>
      <c r="X7" s="25"/>
      <c r="Y7" s="80" t="s">
        <v>4</v>
      </c>
      <c r="Z7" s="80"/>
      <c r="AA7" s="13"/>
      <c r="AB7" s="13"/>
      <c r="AC7" s="13"/>
      <c r="AD7" s="13"/>
      <c r="AE7" s="13"/>
      <c r="AF7" s="18"/>
      <c r="AG7" s="80" t="s">
        <v>5</v>
      </c>
      <c r="AH7" s="80"/>
      <c r="AI7" s="13"/>
      <c r="AJ7" s="13"/>
      <c r="AK7" s="13"/>
      <c r="AL7" s="13"/>
      <c r="AM7" s="13"/>
      <c r="AN7" s="18"/>
      <c r="AO7" s="80" t="s">
        <v>83</v>
      </c>
      <c r="AP7" s="80"/>
      <c r="AQ7" s="13"/>
      <c r="AR7" s="13"/>
      <c r="AS7" s="13"/>
      <c r="AT7" s="13"/>
      <c r="AU7" s="13"/>
      <c r="AV7" s="18"/>
      <c r="AW7" s="80" t="s">
        <v>191</v>
      </c>
      <c r="AX7" s="80"/>
      <c r="AY7" s="13"/>
      <c r="AZ7" s="13"/>
      <c r="BA7" s="13"/>
      <c r="BB7" s="13"/>
      <c r="BC7" s="13"/>
      <c r="BD7" s="18"/>
      <c r="BE7" s="80" t="s">
        <v>192</v>
      </c>
      <c r="BF7" s="80"/>
      <c r="BG7" s="13"/>
      <c r="BH7" s="13"/>
      <c r="BI7" s="13"/>
      <c r="BJ7" s="13"/>
      <c r="BK7" s="13"/>
    </row>
    <row r="8" spans="1:63" ht="15" customHeight="1" thickBot="1">
      <c r="A8" s="13"/>
      <c r="B8" s="18"/>
      <c r="C8" s="13" t="s">
        <v>3</v>
      </c>
      <c r="D8" s="18"/>
      <c r="E8" s="81" t="s">
        <v>90</v>
      </c>
      <c r="F8" s="18"/>
      <c r="G8" s="81" t="s">
        <v>4</v>
      </c>
      <c r="H8" s="82"/>
      <c r="I8" s="81" t="s">
        <v>5</v>
      </c>
      <c r="J8" s="82"/>
      <c r="K8" s="81" t="s">
        <v>83</v>
      </c>
      <c r="L8" s="82"/>
      <c r="M8" s="81" t="s">
        <v>191</v>
      </c>
      <c r="N8" s="82"/>
      <c r="O8" s="81" t="s">
        <v>192</v>
      </c>
      <c r="P8" s="82"/>
      <c r="Q8" s="13" t="s">
        <v>6</v>
      </c>
      <c r="R8" s="18"/>
      <c r="S8" s="13" t="s">
        <v>7</v>
      </c>
      <c r="T8" s="18"/>
      <c r="U8" s="13" t="s">
        <v>8</v>
      </c>
      <c r="V8" s="18"/>
      <c r="W8" s="13" t="s">
        <v>9</v>
      </c>
      <c r="X8" s="82"/>
      <c r="Y8" s="13" t="s">
        <v>6</v>
      </c>
      <c r="Z8" s="18"/>
      <c r="AA8" s="13" t="s">
        <v>7</v>
      </c>
      <c r="AB8" s="18"/>
      <c r="AC8" s="13" t="s">
        <v>8</v>
      </c>
      <c r="AD8" s="18"/>
      <c r="AE8" s="13" t="s">
        <v>9</v>
      </c>
      <c r="AF8" s="18"/>
      <c r="AG8" s="13" t="s">
        <v>6</v>
      </c>
      <c r="AH8" s="18"/>
      <c r="AI8" s="13" t="s">
        <v>7</v>
      </c>
      <c r="AJ8" s="18"/>
      <c r="AK8" s="13" t="s">
        <v>8</v>
      </c>
      <c r="AL8" s="18"/>
      <c r="AM8" s="13" t="s">
        <v>9</v>
      </c>
      <c r="AN8" s="18"/>
      <c r="AO8" s="13" t="s">
        <v>6</v>
      </c>
      <c r="AP8" s="18"/>
      <c r="AQ8" s="13" t="s">
        <v>7</v>
      </c>
      <c r="AR8" s="18"/>
      <c r="AS8" s="13" t="s">
        <v>8</v>
      </c>
      <c r="AT8" s="18"/>
      <c r="AU8" s="13" t="s">
        <v>9</v>
      </c>
      <c r="AV8" s="18"/>
      <c r="AW8" s="13" t="s">
        <v>6</v>
      </c>
      <c r="AX8" s="18"/>
      <c r="AY8" s="13" t="s">
        <v>7</v>
      </c>
      <c r="AZ8" s="18"/>
      <c r="BA8" s="13" t="s">
        <v>8</v>
      </c>
      <c r="BB8" s="18"/>
      <c r="BC8" s="13" t="s">
        <v>9</v>
      </c>
      <c r="BD8" s="18"/>
      <c r="BE8" s="13" t="s">
        <v>6</v>
      </c>
      <c r="BF8" s="18"/>
      <c r="BG8" s="13" t="s">
        <v>7</v>
      </c>
      <c r="BH8" s="18"/>
      <c r="BI8" s="13" t="s">
        <v>8</v>
      </c>
      <c r="BJ8" s="18"/>
      <c r="BK8" s="13" t="s">
        <v>9</v>
      </c>
    </row>
    <row r="9" spans="1:63" ht="12.75" customHeight="1">
      <c r="A9" s="89" t="s">
        <v>170</v>
      </c>
      <c r="B9" s="18"/>
      <c r="C9" s="112"/>
      <c r="D9" s="18"/>
      <c r="E9" s="102"/>
      <c r="F9" s="92"/>
      <c r="G9" s="102"/>
      <c r="H9" s="103"/>
      <c r="I9" s="102"/>
      <c r="J9" s="103"/>
      <c r="K9" s="102"/>
      <c r="L9" s="103"/>
      <c r="M9" s="102"/>
      <c r="N9" s="103"/>
      <c r="O9" s="102"/>
      <c r="P9" s="103"/>
      <c r="Q9" s="104"/>
      <c r="R9" s="92"/>
      <c r="S9" s="104"/>
      <c r="T9" s="92"/>
      <c r="U9" s="104"/>
      <c r="V9" s="92"/>
      <c r="W9" s="104"/>
      <c r="X9" s="103"/>
      <c r="Y9" s="104"/>
      <c r="Z9" s="92"/>
      <c r="AA9" s="104"/>
      <c r="AB9" s="92"/>
      <c r="AC9" s="104"/>
      <c r="AD9" s="92"/>
      <c r="AE9" s="104"/>
      <c r="AF9" s="92"/>
      <c r="AG9" s="104"/>
      <c r="AH9" s="92"/>
      <c r="AI9" s="104"/>
      <c r="AJ9" s="92"/>
      <c r="AK9" s="104"/>
      <c r="AL9" s="92"/>
      <c r="AM9" s="104"/>
      <c r="AN9" s="92"/>
      <c r="AO9" s="104"/>
      <c r="AP9" s="92"/>
      <c r="AQ9" s="104"/>
      <c r="AR9" s="92"/>
      <c r="AS9" s="104"/>
      <c r="AT9" s="92"/>
      <c r="AU9" s="104"/>
      <c r="AV9" s="92"/>
      <c r="AW9" s="104"/>
      <c r="AX9" s="92"/>
      <c r="AY9" s="104"/>
      <c r="AZ9" s="92"/>
      <c r="BA9" s="104"/>
      <c r="BB9" s="92"/>
      <c r="BC9" s="104"/>
      <c r="BD9" s="92"/>
      <c r="BE9" s="104"/>
      <c r="BF9" s="92"/>
      <c r="BG9" s="104"/>
      <c r="BH9" s="92"/>
      <c r="BI9" s="104"/>
      <c r="BJ9" s="92"/>
      <c r="BK9" s="104"/>
    </row>
    <row r="10" spans="1:63" ht="12.75" customHeight="1">
      <c r="A10" s="7" t="s">
        <v>17</v>
      </c>
      <c r="B10" s="18"/>
      <c r="C10" s="119" t="s">
        <v>116</v>
      </c>
      <c r="D10" s="19"/>
      <c r="E10" s="91">
        <v>378648</v>
      </c>
      <c r="F10" s="92"/>
      <c r="G10" s="91">
        <v>427900</v>
      </c>
      <c r="H10" s="92"/>
      <c r="I10" s="91">
        <v>439158</v>
      </c>
      <c r="J10" s="92"/>
      <c r="K10" s="91">
        <v>420686</v>
      </c>
      <c r="L10" s="91"/>
      <c r="M10" s="91">
        <v>102355.5</v>
      </c>
      <c r="N10" s="91"/>
      <c r="O10" s="91">
        <v>0</v>
      </c>
      <c r="P10" s="92"/>
      <c r="Q10" s="91">
        <v>360023</v>
      </c>
      <c r="R10" s="92"/>
      <c r="S10" s="91">
        <v>368208</v>
      </c>
      <c r="T10" s="92"/>
      <c r="U10" s="91">
        <v>383342</v>
      </c>
      <c r="V10" s="92"/>
      <c r="W10" s="91">
        <v>403019</v>
      </c>
      <c r="X10" s="92"/>
      <c r="Y10" s="91">
        <v>420366</v>
      </c>
      <c r="Z10" s="92"/>
      <c r="AA10" s="91">
        <v>425208</v>
      </c>
      <c r="AB10" s="92"/>
      <c r="AC10" s="91">
        <v>428205</v>
      </c>
      <c r="AD10" s="92"/>
      <c r="AE10" s="91">
        <v>437821</v>
      </c>
      <c r="AF10" s="92"/>
      <c r="AG10" s="91">
        <v>445286</v>
      </c>
      <c r="AH10" s="92"/>
      <c r="AI10" s="91">
        <v>442290</v>
      </c>
      <c r="AJ10" s="92"/>
      <c r="AK10" s="91">
        <v>437300</v>
      </c>
      <c r="AL10" s="92"/>
      <c r="AM10" s="91">
        <v>431756</v>
      </c>
      <c r="AN10" s="92"/>
      <c r="AO10" s="91">
        <v>424349</v>
      </c>
      <c r="AP10" s="92"/>
      <c r="AQ10" s="91">
        <v>422093</v>
      </c>
      <c r="AR10" s="92"/>
      <c r="AS10" s="91">
        <v>420636</v>
      </c>
      <c r="AT10" s="92"/>
      <c r="AU10" s="91">
        <v>415666</v>
      </c>
      <c r="AV10" s="92"/>
      <c r="AW10" s="91">
        <v>409422</v>
      </c>
      <c r="AX10" s="92"/>
      <c r="AY10" s="91">
        <v>0</v>
      </c>
      <c r="AZ10" s="92"/>
      <c r="BA10" s="91">
        <v>0</v>
      </c>
      <c r="BB10" s="92"/>
      <c r="BC10" s="91">
        <v>0</v>
      </c>
      <c r="BD10" s="92"/>
      <c r="BE10" s="91">
        <v>0</v>
      </c>
      <c r="BF10" s="92"/>
      <c r="BG10" s="91">
        <v>0</v>
      </c>
      <c r="BH10" s="92"/>
      <c r="BI10" s="91">
        <v>0</v>
      </c>
      <c r="BJ10" s="92"/>
      <c r="BK10" s="91">
        <v>0</v>
      </c>
    </row>
    <row r="11" spans="1:63" ht="12.75" customHeight="1">
      <c r="A11" s="7" t="s">
        <v>73</v>
      </c>
      <c r="B11" s="18"/>
      <c r="C11" s="119" t="s">
        <v>117</v>
      </c>
      <c r="D11" s="19"/>
      <c r="E11" s="91">
        <v>137162</v>
      </c>
      <c r="F11" s="92"/>
      <c r="G11" s="91">
        <v>134289</v>
      </c>
      <c r="H11" s="92"/>
      <c r="I11" s="91">
        <v>132579</v>
      </c>
      <c r="J11" s="92"/>
      <c r="K11" s="91">
        <v>133178</v>
      </c>
      <c r="L11" s="91"/>
      <c r="M11" s="91">
        <v>33400.5</v>
      </c>
      <c r="N11" s="91"/>
      <c r="O11" s="91">
        <v>0</v>
      </c>
      <c r="P11" s="92"/>
      <c r="Q11" s="91">
        <v>139949</v>
      </c>
      <c r="R11" s="92"/>
      <c r="S11" s="91">
        <v>138023</v>
      </c>
      <c r="T11" s="92"/>
      <c r="U11" s="91">
        <v>136012</v>
      </c>
      <c r="V11" s="92"/>
      <c r="W11" s="91">
        <v>134664</v>
      </c>
      <c r="X11" s="92"/>
      <c r="Y11" s="91">
        <v>134173</v>
      </c>
      <c r="Z11" s="92"/>
      <c r="AA11" s="91">
        <v>133761</v>
      </c>
      <c r="AB11" s="92"/>
      <c r="AC11" s="91">
        <v>134165</v>
      </c>
      <c r="AD11" s="92"/>
      <c r="AE11" s="91">
        <v>135057</v>
      </c>
      <c r="AF11" s="92"/>
      <c r="AG11" s="91">
        <v>133937</v>
      </c>
      <c r="AH11" s="92"/>
      <c r="AI11" s="91">
        <v>132155</v>
      </c>
      <c r="AJ11" s="92"/>
      <c r="AK11" s="91">
        <v>131994</v>
      </c>
      <c r="AL11" s="92"/>
      <c r="AM11" s="91">
        <v>132230</v>
      </c>
      <c r="AN11" s="92"/>
      <c r="AO11" s="91">
        <v>132630</v>
      </c>
      <c r="AP11" s="92"/>
      <c r="AQ11" s="91">
        <v>133717</v>
      </c>
      <c r="AR11" s="92"/>
      <c r="AS11" s="91">
        <v>133513</v>
      </c>
      <c r="AT11" s="92"/>
      <c r="AU11" s="91">
        <v>132852</v>
      </c>
      <c r="AV11" s="92"/>
      <c r="AW11" s="91">
        <v>133602</v>
      </c>
      <c r="AX11" s="92"/>
      <c r="AY11" s="91">
        <v>0</v>
      </c>
      <c r="AZ11" s="92"/>
      <c r="BA11" s="91">
        <v>0</v>
      </c>
      <c r="BB11" s="92"/>
      <c r="BC11" s="91">
        <v>0</v>
      </c>
      <c r="BD11" s="92"/>
      <c r="BE11" s="91">
        <v>0</v>
      </c>
      <c r="BF11" s="92"/>
      <c r="BG11" s="91">
        <v>0</v>
      </c>
      <c r="BH11" s="92"/>
      <c r="BI11" s="91">
        <v>0</v>
      </c>
      <c r="BJ11" s="92"/>
      <c r="BK11" s="91">
        <v>0</v>
      </c>
    </row>
    <row r="12" spans="1:63" ht="12.75" customHeight="1">
      <c r="A12" s="7" t="s">
        <v>18</v>
      </c>
      <c r="B12" s="18"/>
      <c r="C12" s="119" t="s">
        <v>118</v>
      </c>
      <c r="D12" s="19"/>
      <c r="E12" s="91">
        <v>2317967</v>
      </c>
      <c r="F12" s="92"/>
      <c r="G12" s="91">
        <v>2432852</v>
      </c>
      <c r="H12" s="92"/>
      <c r="I12" s="91">
        <v>2562641</v>
      </c>
      <c r="J12" s="92"/>
      <c r="K12" s="91">
        <v>2650273</v>
      </c>
      <c r="L12" s="91"/>
      <c r="M12" s="91">
        <v>674775.25</v>
      </c>
      <c r="N12" s="91"/>
      <c r="O12" s="91">
        <v>0</v>
      </c>
      <c r="P12" s="92"/>
      <c r="Q12" s="91">
        <v>2285545</v>
      </c>
      <c r="R12" s="92"/>
      <c r="S12" s="91">
        <v>2301673</v>
      </c>
      <c r="T12" s="92"/>
      <c r="U12" s="91">
        <v>2328371</v>
      </c>
      <c r="V12" s="92"/>
      <c r="W12" s="91">
        <v>2356279</v>
      </c>
      <c r="X12" s="92"/>
      <c r="Y12" s="91">
        <v>2381811</v>
      </c>
      <c r="Z12" s="92"/>
      <c r="AA12" s="91">
        <v>2412697</v>
      </c>
      <c r="AB12" s="92"/>
      <c r="AC12" s="91">
        <v>2450677</v>
      </c>
      <c r="AD12" s="92"/>
      <c r="AE12" s="91">
        <v>2486223</v>
      </c>
      <c r="AF12" s="92"/>
      <c r="AG12" s="91">
        <v>2517239</v>
      </c>
      <c r="AH12" s="92"/>
      <c r="AI12" s="91">
        <v>2549628</v>
      </c>
      <c r="AJ12" s="92"/>
      <c r="AK12" s="91">
        <v>2579486</v>
      </c>
      <c r="AL12" s="92"/>
      <c r="AM12" s="91">
        <v>2604211</v>
      </c>
      <c r="AN12" s="92"/>
      <c r="AO12" s="91">
        <v>2624719</v>
      </c>
      <c r="AP12" s="92"/>
      <c r="AQ12" s="91">
        <v>2640694</v>
      </c>
      <c r="AR12" s="92"/>
      <c r="AS12" s="91">
        <v>2657365</v>
      </c>
      <c r="AT12" s="92"/>
      <c r="AU12" s="91">
        <v>2678314</v>
      </c>
      <c r="AV12" s="92"/>
      <c r="AW12" s="91">
        <v>2699101</v>
      </c>
      <c r="AX12" s="92"/>
      <c r="AY12" s="91">
        <v>0</v>
      </c>
      <c r="AZ12" s="92"/>
      <c r="BA12" s="91">
        <v>0</v>
      </c>
      <c r="BB12" s="92"/>
      <c r="BC12" s="91">
        <v>0</v>
      </c>
      <c r="BD12" s="92"/>
      <c r="BE12" s="91">
        <v>0</v>
      </c>
      <c r="BF12" s="92"/>
      <c r="BG12" s="91">
        <v>0</v>
      </c>
      <c r="BH12" s="92"/>
      <c r="BI12" s="91">
        <v>0</v>
      </c>
      <c r="BJ12" s="92"/>
      <c r="BK12" s="91">
        <v>0</v>
      </c>
    </row>
    <row r="13" spans="1:63" ht="12.75" customHeight="1">
      <c r="A13" s="48" t="s">
        <v>74</v>
      </c>
      <c r="B13" s="18"/>
      <c r="C13" s="119" t="s">
        <v>119</v>
      </c>
      <c r="D13" s="19"/>
      <c r="E13" s="91">
        <v>1072130</v>
      </c>
      <c r="F13" s="92"/>
      <c r="G13" s="91">
        <v>1108060</v>
      </c>
      <c r="H13" s="92"/>
      <c r="I13" s="91">
        <v>1200948</v>
      </c>
      <c r="J13" s="92"/>
      <c r="K13" s="91">
        <v>1327744</v>
      </c>
      <c r="L13" s="91"/>
      <c r="M13" s="91">
        <v>352773.25</v>
      </c>
      <c r="N13" s="91"/>
      <c r="O13" s="91">
        <v>0</v>
      </c>
      <c r="P13" s="92"/>
      <c r="Q13" s="91">
        <v>1049119</v>
      </c>
      <c r="R13" s="92"/>
      <c r="S13" s="91">
        <v>1056538</v>
      </c>
      <c r="T13" s="92"/>
      <c r="U13" s="91">
        <v>1081870</v>
      </c>
      <c r="V13" s="92"/>
      <c r="W13" s="91">
        <v>1100993</v>
      </c>
      <c r="X13" s="92"/>
      <c r="Y13" s="91">
        <v>1110044</v>
      </c>
      <c r="Z13" s="92"/>
      <c r="AA13" s="91">
        <v>1111678</v>
      </c>
      <c r="AB13" s="92"/>
      <c r="AC13" s="91">
        <v>1102905</v>
      </c>
      <c r="AD13" s="92"/>
      <c r="AE13" s="91">
        <v>1107613</v>
      </c>
      <c r="AF13" s="92"/>
      <c r="AG13" s="91">
        <v>1145445</v>
      </c>
      <c r="AH13" s="92"/>
      <c r="AI13" s="91">
        <v>1185947</v>
      </c>
      <c r="AJ13" s="92"/>
      <c r="AK13" s="91">
        <v>1219560</v>
      </c>
      <c r="AL13" s="92"/>
      <c r="AM13" s="91">
        <v>1252840</v>
      </c>
      <c r="AN13" s="92"/>
      <c r="AO13" s="91">
        <v>1275303</v>
      </c>
      <c r="AP13" s="92"/>
      <c r="AQ13" s="91">
        <v>1303484</v>
      </c>
      <c r="AR13" s="92"/>
      <c r="AS13" s="91">
        <v>1346514</v>
      </c>
      <c r="AT13" s="92"/>
      <c r="AU13" s="91">
        <v>1385675</v>
      </c>
      <c r="AV13" s="92"/>
      <c r="AW13" s="91">
        <v>1411093</v>
      </c>
      <c r="AX13" s="92"/>
      <c r="AY13" s="91">
        <v>0</v>
      </c>
      <c r="AZ13" s="92"/>
      <c r="BA13" s="91">
        <v>0</v>
      </c>
      <c r="BB13" s="92"/>
      <c r="BC13" s="91">
        <v>0</v>
      </c>
      <c r="BD13" s="92"/>
      <c r="BE13" s="91">
        <v>0</v>
      </c>
      <c r="BF13" s="92"/>
      <c r="BG13" s="91">
        <v>0</v>
      </c>
      <c r="BH13" s="92"/>
      <c r="BI13" s="91">
        <v>0</v>
      </c>
      <c r="BJ13" s="92"/>
      <c r="BK13" s="91">
        <v>0</v>
      </c>
    </row>
    <row r="14" spans="1:63" ht="12.75" customHeight="1">
      <c r="A14" s="7" t="s">
        <v>19</v>
      </c>
      <c r="B14" s="18"/>
      <c r="C14" s="119" t="s">
        <v>120</v>
      </c>
      <c r="D14" s="19"/>
      <c r="E14" s="91">
        <v>7239657</v>
      </c>
      <c r="F14" s="92"/>
      <c r="G14" s="91">
        <v>7456588</v>
      </c>
      <c r="H14" s="92"/>
      <c r="I14" s="91">
        <v>7708219</v>
      </c>
      <c r="J14" s="92"/>
      <c r="K14" s="91">
        <v>8004862</v>
      </c>
      <c r="L14" s="91"/>
      <c r="M14" s="91">
        <v>2051896.5</v>
      </c>
      <c r="N14" s="91"/>
      <c r="O14" s="91">
        <v>0</v>
      </c>
      <c r="P14" s="92"/>
      <c r="Q14" s="91">
        <v>7192829</v>
      </c>
      <c r="R14" s="92"/>
      <c r="S14" s="91">
        <v>7205836</v>
      </c>
      <c r="T14" s="92"/>
      <c r="U14" s="91">
        <v>7248586</v>
      </c>
      <c r="V14" s="92"/>
      <c r="W14" s="91">
        <v>7311377</v>
      </c>
      <c r="X14" s="92"/>
      <c r="Y14" s="91">
        <v>7374223</v>
      </c>
      <c r="Z14" s="92"/>
      <c r="AA14" s="91">
        <v>7426318</v>
      </c>
      <c r="AB14" s="92"/>
      <c r="AC14" s="91">
        <v>7482289</v>
      </c>
      <c r="AD14" s="92"/>
      <c r="AE14" s="91">
        <v>7543522</v>
      </c>
      <c r="AF14" s="92"/>
      <c r="AG14" s="91">
        <v>7609016</v>
      </c>
      <c r="AH14" s="92"/>
      <c r="AI14" s="91">
        <v>7674293</v>
      </c>
      <c r="AJ14" s="92"/>
      <c r="AK14" s="91">
        <v>7742254</v>
      </c>
      <c r="AL14" s="92"/>
      <c r="AM14" s="91">
        <v>7807313</v>
      </c>
      <c r="AN14" s="92"/>
      <c r="AO14" s="91">
        <v>7875501</v>
      </c>
      <c r="AP14" s="92"/>
      <c r="AQ14" s="91">
        <v>7963814</v>
      </c>
      <c r="AR14" s="92"/>
      <c r="AS14" s="91">
        <v>8050985</v>
      </c>
      <c r="AT14" s="92"/>
      <c r="AU14" s="91">
        <v>8129148</v>
      </c>
      <c r="AV14" s="92"/>
      <c r="AW14" s="91">
        <v>8207586</v>
      </c>
      <c r="AX14" s="92"/>
      <c r="AY14" s="91">
        <v>0</v>
      </c>
      <c r="AZ14" s="92"/>
      <c r="BA14" s="91">
        <v>0</v>
      </c>
      <c r="BB14" s="92"/>
      <c r="BC14" s="91">
        <v>0</v>
      </c>
      <c r="BD14" s="92"/>
      <c r="BE14" s="91">
        <v>0</v>
      </c>
      <c r="BF14" s="92"/>
      <c r="BG14" s="91">
        <v>0</v>
      </c>
      <c r="BH14" s="92"/>
      <c r="BI14" s="91">
        <v>0</v>
      </c>
      <c r="BJ14" s="92"/>
      <c r="BK14" s="91">
        <v>0</v>
      </c>
    </row>
    <row r="15" spans="1:63" ht="12.75" customHeight="1">
      <c r="A15" s="8" t="s">
        <v>75</v>
      </c>
      <c r="B15" s="18"/>
      <c r="C15" s="119" t="s">
        <v>121</v>
      </c>
      <c r="D15" s="19"/>
      <c r="E15" s="91">
        <v>4235406</v>
      </c>
      <c r="F15" s="92"/>
      <c r="G15" s="91">
        <v>4417504</v>
      </c>
      <c r="H15" s="92"/>
      <c r="I15" s="91">
        <v>4643343</v>
      </c>
      <c r="J15" s="92"/>
      <c r="K15" s="91">
        <v>4931278</v>
      </c>
      <c r="L15" s="91"/>
      <c r="M15" s="91">
        <v>1287951.75</v>
      </c>
      <c r="N15" s="91"/>
      <c r="O15" s="91">
        <v>0</v>
      </c>
      <c r="P15" s="92"/>
      <c r="Q15" s="91">
        <v>4186756</v>
      </c>
      <c r="R15" s="92"/>
      <c r="S15" s="91">
        <v>4203436</v>
      </c>
      <c r="T15" s="92"/>
      <c r="U15" s="91">
        <v>4248170</v>
      </c>
      <c r="V15" s="92"/>
      <c r="W15" s="91">
        <v>4303262</v>
      </c>
      <c r="X15" s="92"/>
      <c r="Y15" s="91">
        <v>4350448</v>
      </c>
      <c r="Z15" s="92"/>
      <c r="AA15" s="91">
        <v>4388585</v>
      </c>
      <c r="AB15" s="92"/>
      <c r="AC15" s="91">
        <v>4436628</v>
      </c>
      <c r="AD15" s="92"/>
      <c r="AE15" s="91">
        <v>4494355</v>
      </c>
      <c r="AF15" s="92"/>
      <c r="AG15" s="91">
        <v>4557551</v>
      </c>
      <c r="AH15" s="92"/>
      <c r="AI15" s="91">
        <v>4617087</v>
      </c>
      <c r="AJ15" s="92"/>
      <c r="AK15" s="91">
        <v>4673488</v>
      </c>
      <c r="AL15" s="92"/>
      <c r="AM15" s="91">
        <v>4725246</v>
      </c>
      <c r="AN15" s="92"/>
      <c r="AO15" s="91">
        <v>4788758</v>
      </c>
      <c r="AP15" s="92"/>
      <c r="AQ15" s="91">
        <v>4883217</v>
      </c>
      <c r="AR15" s="92"/>
      <c r="AS15" s="91">
        <v>4981499</v>
      </c>
      <c r="AT15" s="92"/>
      <c r="AU15" s="91">
        <v>5071638</v>
      </c>
      <c r="AV15" s="92"/>
      <c r="AW15" s="91">
        <v>5151807</v>
      </c>
      <c r="AX15" s="92"/>
      <c r="AY15" s="91">
        <v>0</v>
      </c>
      <c r="AZ15" s="92"/>
      <c r="BA15" s="91">
        <v>0</v>
      </c>
      <c r="BB15" s="92"/>
      <c r="BC15" s="91">
        <v>0</v>
      </c>
      <c r="BD15" s="92"/>
      <c r="BE15" s="91">
        <v>0</v>
      </c>
      <c r="BF15" s="92"/>
      <c r="BG15" s="91">
        <v>0</v>
      </c>
      <c r="BH15" s="92"/>
      <c r="BI15" s="91">
        <v>0</v>
      </c>
      <c r="BJ15" s="92"/>
      <c r="BK15" s="91">
        <v>0</v>
      </c>
    </row>
    <row r="16" spans="1:63" ht="12.75" customHeight="1">
      <c r="A16" s="8" t="s">
        <v>76</v>
      </c>
      <c r="B16" s="18"/>
      <c r="C16" s="119" t="s">
        <v>123</v>
      </c>
      <c r="D16" s="19"/>
      <c r="E16" s="91">
        <v>3004251</v>
      </c>
      <c r="F16" s="92"/>
      <c r="G16" s="91">
        <v>3039084</v>
      </c>
      <c r="H16" s="92"/>
      <c r="I16" s="91">
        <v>3064876</v>
      </c>
      <c r="J16" s="92"/>
      <c r="K16" s="91">
        <v>3073584</v>
      </c>
      <c r="L16" s="91"/>
      <c r="M16" s="91">
        <v>763944.75</v>
      </c>
      <c r="N16" s="91"/>
      <c r="O16" s="91">
        <v>0</v>
      </c>
      <c r="P16" s="92"/>
      <c r="Q16" s="91">
        <v>3006073</v>
      </c>
      <c r="R16" s="92"/>
      <c r="S16" s="91">
        <v>3002400</v>
      </c>
      <c r="T16" s="92"/>
      <c r="U16" s="91">
        <v>3000416</v>
      </c>
      <c r="V16" s="92"/>
      <c r="W16" s="91">
        <v>3008115</v>
      </c>
      <c r="X16" s="92"/>
      <c r="Y16" s="91">
        <v>3023775</v>
      </c>
      <c r="Z16" s="92"/>
      <c r="AA16" s="91">
        <v>3037733</v>
      </c>
      <c r="AB16" s="92"/>
      <c r="AC16" s="91">
        <v>3045661</v>
      </c>
      <c r="AD16" s="92"/>
      <c r="AE16" s="91">
        <v>3049167</v>
      </c>
      <c r="AF16" s="92"/>
      <c r="AG16" s="91">
        <v>3051465</v>
      </c>
      <c r="AH16" s="92"/>
      <c r="AI16" s="91">
        <v>3057206</v>
      </c>
      <c r="AJ16" s="92"/>
      <c r="AK16" s="91">
        <v>3068766</v>
      </c>
      <c r="AL16" s="92"/>
      <c r="AM16" s="91">
        <v>3082067</v>
      </c>
      <c r="AN16" s="92"/>
      <c r="AO16" s="91">
        <v>3086743</v>
      </c>
      <c r="AP16" s="92"/>
      <c r="AQ16" s="91">
        <v>3080597</v>
      </c>
      <c r="AR16" s="92"/>
      <c r="AS16" s="91">
        <v>3069486</v>
      </c>
      <c r="AT16" s="92"/>
      <c r="AU16" s="91">
        <v>3057510</v>
      </c>
      <c r="AV16" s="92"/>
      <c r="AW16" s="91">
        <v>3055779</v>
      </c>
      <c r="AX16" s="92"/>
      <c r="AY16" s="91">
        <v>0</v>
      </c>
      <c r="AZ16" s="92"/>
      <c r="BA16" s="91">
        <v>0</v>
      </c>
      <c r="BB16" s="92"/>
      <c r="BC16" s="91">
        <v>0</v>
      </c>
      <c r="BD16" s="92"/>
      <c r="BE16" s="91">
        <v>0</v>
      </c>
      <c r="BF16" s="92"/>
      <c r="BG16" s="91">
        <v>0</v>
      </c>
      <c r="BH16" s="92"/>
      <c r="BI16" s="91">
        <v>0</v>
      </c>
      <c r="BJ16" s="92"/>
      <c r="BK16" s="91">
        <v>0</v>
      </c>
    </row>
    <row r="17" spans="1:63" s="12" customFormat="1" ht="12.75" customHeight="1" thickBot="1">
      <c r="A17" s="87" t="s">
        <v>28</v>
      </c>
      <c r="B17" s="29"/>
      <c r="C17" s="107"/>
      <c r="D17" s="17"/>
      <c r="E17" s="101">
        <v>11145564</v>
      </c>
      <c r="F17" s="96"/>
      <c r="G17" s="101">
        <v>11559689</v>
      </c>
      <c r="H17" s="96"/>
      <c r="I17" s="101">
        <v>12043545</v>
      </c>
      <c r="J17" s="96"/>
      <c r="K17" s="101">
        <v>12536743</v>
      </c>
      <c r="L17" s="96"/>
      <c r="M17" s="101">
        <v>3215201</v>
      </c>
      <c r="N17" s="91"/>
      <c r="O17" s="101">
        <v>0</v>
      </c>
      <c r="P17" s="96"/>
      <c r="Q17" s="101">
        <v>11027465</v>
      </c>
      <c r="R17" s="96"/>
      <c r="S17" s="101">
        <v>11070278</v>
      </c>
      <c r="T17" s="96"/>
      <c r="U17" s="101">
        <v>11178181</v>
      </c>
      <c r="V17" s="96"/>
      <c r="W17" s="101">
        <v>11306332</v>
      </c>
      <c r="X17" s="96"/>
      <c r="Y17" s="101">
        <v>11420617</v>
      </c>
      <c r="Z17" s="96"/>
      <c r="AA17" s="101">
        <v>11509662</v>
      </c>
      <c r="AB17" s="96"/>
      <c r="AC17" s="101">
        <v>11598241</v>
      </c>
      <c r="AD17" s="96"/>
      <c r="AE17" s="101">
        <v>11710236</v>
      </c>
      <c r="AF17" s="96"/>
      <c r="AG17" s="101">
        <v>11850923</v>
      </c>
      <c r="AH17" s="96"/>
      <c r="AI17" s="101">
        <v>11984313</v>
      </c>
      <c r="AJ17" s="96"/>
      <c r="AK17" s="101">
        <v>12110594</v>
      </c>
      <c r="AL17" s="96"/>
      <c r="AM17" s="101">
        <v>12228350</v>
      </c>
      <c r="AN17" s="96"/>
      <c r="AO17" s="101">
        <v>12332502</v>
      </c>
      <c r="AP17" s="96"/>
      <c r="AQ17" s="101">
        <v>12463802</v>
      </c>
      <c r="AR17" s="96"/>
      <c r="AS17" s="101">
        <v>12609013</v>
      </c>
      <c r="AT17" s="96"/>
      <c r="AU17" s="101">
        <v>12741655</v>
      </c>
      <c r="AV17" s="96"/>
      <c r="AW17" s="101">
        <v>12860804</v>
      </c>
      <c r="AX17" s="96"/>
      <c r="AY17" s="101">
        <v>0</v>
      </c>
      <c r="AZ17" s="96"/>
      <c r="BA17" s="101">
        <v>0</v>
      </c>
      <c r="BB17" s="96"/>
      <c r="BC17" s="101">
        <v>0</v>
      </c>
      <c r="BD17" s="96"/>
      <c r="BE17" s="101">
        <v>0</v>
      </c>
      <c r="BF17" s="96"/>
      <c r="BG17" s="101">
        <v>0</v>
      </c>
      <c r="BH17" s="96"/>
      <c r="BI17" s="101">
        <v>0</v>
      </c>
      <c r="BJ17" s="96"/>
      <c r="BK17" s="101">
        <v>0</v>
      </c>
    </row>
    <row r="18" spans="1:63" ht="12">
      <c r="A18" s="89" t="s">
        <v>171</v>
      </c>
      <c r="B18" s="18"/>
      <c r="C18" s="112"/>
      <c r="D18" s="18"/>
      <c r="E18" s="102"/>
      <c r="F18" s="92"/>
      <c r="G18" s="102"/>
      <c r="H18" s="103"/>
      <c r="I18" s="102"/>
      <c r="J18" s="103"/>
      <c r="K18" s="102"/>
      <c r="L18" s="103"/>
      <c r="M18" s="102"/>
      <c r="N18" s="103"/>
      <c r="O18" s="102"/>
      <c r="P18" s="103"/>
      <c r="Q18" s="104"/>
      <c r="R18" s="92"/>
      <c r="S18" s="104"/>
      <c r="T18" s="92"/>
      <c r="U18" s="104"/>
      <c r="V18" s="92"/>
      <c r="W18" s="104"/>
      <c r="X18" s="103"/>
      <c r="Y18" s="104"/>
      <c r="Z18" s="92"/>
      <c r="AA18" s="104"/>
      <c r="AB18" s="92"/>
      <c r="AC18" s="104"/>
      <c r="AD18" s="92"/>
      <c r="AE18" s="104"/>
      <c r="AF18" s="92"/>
      <c r="AG18" s="104"/>
      <c r="AH18" s="92"/>
      <c r="AI18" s="104"/>
      <c r="AJ18" s="92"/>
      <c r="AK18" s="104"/>
      <c r="AL18" s="92"/>
      <c r="AM18" s="104"/>
      <c r="AN18" s="92"/>
      <c r="AO18" s="104"/>
      <c r="AP18" s="92"/>
      <c r="AQ18" s="104"/>
      <c r="AR18" s="92"/>
      <c r="AS18" s="104"/>
      <c r="AT18" s="92"/>
      <c r="AU18" s="104"/>
      <c r="AV18" s="92"/>
      <c r="AW18" s="104"/>
      <c r="AX18" s="92"/>
      <c r="AY18" s="104"/>
      <c r="AZ18" s="92"/>
      <c r="BA18" s="104"/>
      <c r="BB18" s="92"/>
      <c r="BC18" s="104"/>
      <c r="BD18" s="92"/>
      <c r="BE18" s="104"/>
      <c r="BF18" s="92"/>
      <c r="BG18" s="104"/>
      <c r="BH18" s="92"/>
      <c r="BI18" s="104"/>
      <c r="BJ18" s="92"/>
      <c r="BK18" s="104"/>
    </row>
    <row r="19" spans="1:63" ht="12">
      <c r="A19" s="7" t="s">
        <v>17</v>
      </c>
      <c r="B19" s="18"/>
      <c r="C19" s="119" t="s">
        <v>116</v>
      </c>
      <c r="D19" s="19"/>
      <c r="E19" s="91">
        <v>383843</v>
      </c>
      <c r="F19" s="92"/>
      <c r="G19" s="91">
        <v>435393</v>
      </c>
      <c r="H19" s="92"/>
      <c r="I19" s="91">
        <v>447455</v>
      </c>
      <c r="J19" s="92"/>
      <c r="K19" s="91">
        <v>429214</v>
      </c>
      <c r="L19" s="91"/>
      <c r="M19" s="91">
        <v>104423</v>
      </c>
      <c r="N19" s="91"/>
      <c r="O19" s="91">
        <v>0</v>
      </c>
      <c r="P19" s="92"/>
      <c r="Q19" s="91">
        <v>364459</v>
      </c>
      <c r="R19" s="92"/>
      <c r="S19" s="91">
        <v>373075</v>
      </c>
      <c r="T19" s="92"/>
      <c r="U19" s="91">
        <v>388750</v>
      </c>
      <c r="V19" s="92"/>
      <c r="W19" s="91">
        <v>409088</v>
      </c>
      <c r="X19" s="92"/>
      <c r="Y19" s="91">
        <v>427185</v>
      </c>
      <c r="Z19" s="92"/>
      <c r="AA19" s="91">
        <v>432569</v>
      </c>
      <c r="AB19" s="92"/>
      <c r="AC19" s="91">
        <v>435954</v>
      </c>
      <c r="AD19" s="92"/>
      <c r="AE19" s="91">
        <v>445864</v>
      </c>
      <c r="AF19" s="92"/>
      <c r="AG19" s="91">
        <v>453465</v>
      </c>
      <c r="AH19" s="92"/>
      <c r="AI19" s="91">
        <v>450544</v>
      </c>
      <c r="AJ19" s="92"/>
      <c r="AK19" s="91">
        <v>445633</v>
      </c>
      <c r="AL19" s="92"/>
      <c r="AM19" s="91">
        <v>440178</v>
      </c>
      <c r="AN19" s="92"/>
      <c r="AO19" s="91">
        <v>432858</v>
      </c>
      <c r="AP19" s="92"/>
      <c r="AQ19" s="91">
        <v>430664</v>
      </c>
      <c r="AR19" s="92"/>
      <c r="AS19" s="91">
        <v>429206</v>
      </c>
      <c r="AT19" s="92"/>
      <c r="AU19" s="91">
        <v>424128</v>
      </c>
      <c r="AV19" s="92"/>
      <c r="AW19" s="91">
        <v>417692</v>
      </c>
      <c r="AX19" s="92"/>
      <c r="AY19" s="91">
        <v>0</v>
      </c>
      <c r="AZ19" s="92"/>
      <c r="BA19" s="91">
        <v>0</v>
      </c>
      <c r="BB19" s="92"/>
      <c r="BC19" s="91">
        <v>0</v>
      </c>
      <c r="BD19" s="92"/>
      <c r="BE19" s="91">
        <v>0</v>
      </c>
      <c r="BF19" s="92"/>
      <c r="BG19" s="91">
        <v>0</v>
      </c>
      <c r="BH19" s="92"/>
      <c r="BI19" s="91">
        <v>0</v>
      </c>
      <c r="BJ19" s="92"/>
      <c r="BK19" s="91">
        <v>0</v>
      </c>
    </row>
    <row r="20" spans="1:63" ht="12">
      <c r="A20" s="7" t="s">
        <v>73</v>
      </c>
      <c r="B20" s="18"/>
      <c r="C20" s="119" t="s">
        <v>117</v>
      </c>
      <c r="D20" s="19"/>
      <c r="E20" s="91">
        <v>137313</v>
      </c>
      <c r="F20" s="92"/>
      <c r="G20" s="91">
        <v>134860</v>
      </c>
      <c r="H20" s="92"/>
      <c r="I20" s="91">
        <v>132824</v>
      </c>
      <c r="J20" s="92"/>
      <c r="K20" s="91">
        <v>132835</v>
      </c>
      <c r="L20" s="91"/>
      <c r="M20" s="91">
        <v>33263.5</v>
      </c>
      <c r="N20" s="91"/>
      <c r="O20" s="91">
        <v>0</v>
      </c>
      <c r="P20" s="92"/>
      <c r="Q20" s="91">
        <v>140019</v>
      </c>
      <c r="R20" s="92"/>
      <c r="S20" s="91">
        <v>138108</v>
      </c>
      <c r="T20" s="92"/>
      <c r="U20" s="91">
        <v>136171</v>
      </c>
      <c r="V20" s="92"/>
      <c r="W20" s="91">
        <v>134954</v>
      </c>
      <c r="X20" s="92"/>
      <c r="Y20" s="91">
        <v>134652</v>
      </c>
      <c r="Z20" s="92"/>
      <c r="AA20" s="91">
        <v>134351</v>
      </c>
      <c r="AB20" s="92"/>
      <c r="AC20" s="91">
        <v>134791</v>
      </c>
      <c r="AD20" s="92"/>
      <c r="AE20" s="91">
        <v>135646</v>
      </c>
      <c r="AF20" s="92"/>
      <c r="AG20" s="91">
        <v>134405</v>
      </c>
      <c r="AH20" s="92"/>
      <c r="AI20" s="91">
        <v>132484</v>
      </c>
      <c r="AJ20" s="92"/>
      <c r="AK20" s="91">
        <v>132173</v>
      </c>
      <c r="AL20" s="92"/>
      <c r="AM20" s="91">
        <v>132234</v>
      </c>
      <c r="AN20" s="92"/>
      <c r="AO20" s="91">
        <v>132421</v>
      </c>
      <c r="AP20" s="92"/>
      <c r="AQ20" s="91">
        <v>133374</v>
      </c>
      <c r="AR20" s="92"/>
      <c r="AS20" s="91">
        <v>133104</v>
      </c>
      <c r="AT20" s="92"/>
      <c r="AU20" s="91">
        <v>132441</v>
      </c>
      <c r="AV20" s="92"/>
      <c r="AW20" s="91">
        <v>133054</v>
      </c>
      <c r="AX20" s="92"/>
      <c r="AY20" s="91">
        <v>0</v>
      </c>
      <c r="AZ20" s="92"/>
      <c r="BA20" s="91">
        <v>0</v>
      </c>
      <c r="BB20" s="92"/>
      <c r="BC20" s="91">
        <v>0</v>
      </c>
      <c r="BD20" s="92"/>
      <c r="BE20" s="91">
        <v>0</v>
      </c>
      <c r="BF20" s="92"/>
      <c r="BG20" s="91">
        <v>0</v>
      </c>
      <c r="BH20" s="92"/>
      <c r="BI20" s="91">
        <v>0</v>
      </c>
      <c r="BJ20" s="92"/>
      <c r="BK20" s="91">
        <v>0</v>
      </c>
    </row>
    <row r="21" spans="1:63" ht="12">
      <c r="A21" s="7" t="s">
        <v>18</v>
      </c>
      <c r="B21" s="18"/>
      <c r="C21" s="119" t="s">
        <v>118</v>
      </c>
      <c r="D21" s="19"/>
      <c r="E21" s="91">
        <v>2321363</v>
      </c>
      <c r="F21" s="92"/>
      <c r="G21" s="91">
        <v>2437895</v>
      </c>
      <c r="H21" s="92"/>
      <c r="I21" s="91">
        <v>2569471</v>
      </c>
      <c r="J21" s="92"/>
      <c r="K21" s="91">
        <v>2658904</v>
      </c>
      <c r="L21" s="91"/>
      <c r="M21" s="91">
        <v>676966.25</v>
      </c>
      <c r="N21" s="91"/>
      <c r="O21" s="91">
        <v>0</v>
      </c>
      <c r="P21" s="92"/>
      <c r="Q21" s="91">
        <v>2287906</v>
      </c>
      <c r="R21" s="92"/>
      <c r="S21" s="91">
        <v>2304833</v>
      </c>
      <c r="T21" s="92"/>
      <c r="U21" s="91">
        <v>2332173</v>
      </c>
      <c r="V21" s="92"/>
      <c r="W21" s="91">
        <v>2360540</v>
      </c>
      <c r="X21" s="92"/>
      <c r="Y21" s="91">
        <v>2386332</v>
      </c>
      <c r="Z21" s="92"/>
      <c r="AA21" s="91">
        <v>2417529</v>
      </c>
      <c r="AB21" s="92"/>
      <c r="AC21" s="91">
        <v>2455881</v>
      </c>
      <c r="AD21" s="92"/>
      <c r="AE21" s="91">
        <v>2491838</v>
      </c>
      <c r="AF21" s="92"/>
      <c r="AG21" s="91">
        <v>2523298</v>
      </c>
      <c r="AH21" s="92"/>
      <c r="AI21" s="91">
        <v>2556179</v>
      </c>
      <c r="AJ21" s="92"/>
      <c r="AK21" s="91">
        <v>2586564</v>
      </c>
      <c r="AL21" s="92"/>
      <c r="AM21" s="91">
        <v>2611843</v>
      </c>
      <c r="AN21" s="92"/>
      <c r="AO21" s="91">
        <v>2632930</v>
      </c>
      <c r="AP21" s="92"/>
      <c r="AQ21" s="91">
        <v>2649297</v>
      </c>
      <c r="AR21" s="92"/>
      <c r="AS21" s="91">
        <v>2666190</v>
      </c>
      <c r="AT21" s="92"/>
      <c r="AU21" s="91">
        <v>2687199</v>
      </c>
      <c r="AV21" s="92"/>
      <c r="AW21" s="91">
        <v>2707865</v>
      </c>
      <c r="AX21" s="92"/>
      <c r="AY21" s="91">
        <v>0</v>
      </c>
      <c r="AZ21" s="92"/>
      <c r="BA21" s="91">
        <v>0</v>
      </c>
      <c r="BB21" s="92"/>
      <c r="BC21" s="91">
        <v>0</v>
      </c>
      <c r="BD21" s="92"/>
      <c r="BE21" s="91">
        <v>0</v>
      </c>
      <c r="BF21" s="92"/>
      <c r="BG21" s="91">
        <v>0</v>
      </c>
      <c r="BH21" s="92"/>
      <c r="BI21" s="91">
        <v>0</v>
      </c>
      <c r="BJ21" s="92"/>
      <c r="BK21" s="91">
        <v>0</v>
      </c>
    </row>
    <row r="22" spans="1:63" ht="12">
      <c r="A22" s="48" t="s">
        <v>74</v>
      </c>
      <c r="B22" s="18"/>
      <c r="C22" s="119" t="s">
        <v>119</v>
      </c>
      <c r="D22" s="19"/>
      <c r="E22" s="91">
        <v>1076230</v>
      </c>
      <c r="F22" s="92"/>
      <c r="G22" s="91">
        <v>1112822</v>
      </c>
      <c r="H22" s="92"/>
      <c r="I22" s="91">
        <v>1207302</v>
      </c>
      <c r="J22" s="92"/>
      <c r="K22" s="91">
        <v>1336084</v>
      </c>
      <c r="L22" s="91"/>
      <c r="M22" s="91">
        <v>355057.25</v>
      </c>
      <c r="N22" s="91"/>
      <c r="O22" s="91">
        <v>0</v>
      </c>
      <c r="P22" s="92"/>
      <c r="Q22" s="91">
        <v>1053326</v>
      </c>
      <c r="R22" s="92"/>
      <c r="S22" s="91">
        <v>1060549</v>
      </c>
      <c r="T22" s="92"/>
      <c r="U22" s="91">
        <v>1085893</v>
      </c>
      <c r="V22" s="92"/>
      <c r="W22" s="91">
        <v>1105152</v>
      </c>
      <c r="X22" s="92"/>
      <c r="Y22" s="91">
        <v>1114455</v>
      </c>
      <c r="Z22" s="92"/>
      <c r="AA22" s="91">
        <v>1116327</v>
      </c>
      <c r="AB22" s="92"/>
      <c r="AC22" s="91">
        <v>1107760</v>
      </c>
      <c r="AD22" s="92"/>
      <c r="AE22" s="91">
        <v>1112746</v>
      </c>
      <c r="AF22" s="92"/>
      <c r="AG22" s="91">
        <v>1151032</v>
      </c>
      <c r="AH22" s="92"/>
      <c r="AI22" s="91">
        <v>1192037</v>
      </c>
      <c r="AJ22" s="92"/>
      <c r="AK22" s="91">
        <v>1226158</v>
      </c>
      <c r="AL22" s="92"/>
      <c r="AM22" s="91">
        <v>1259981</v>
      </c>
      <c r="AN22" s="92"/>
      <c r="AO22" s="91">
        <v>1282962</v>
      </c>
      <c r="AP22" s="92"/>
      <c r="AQ22" s="91">
        <v>1311614</v>
      </c>
      <c r="AR22" s="92"/>
      <c r="AS22" s="91">
        <v>1355120</v>
      </c>
      <c r="AT22" s="92"/>
      <c r="AU22" s="91">
        <v>1394640</v>
      </c>
      <c r="AV22" s="92"/>
      <c r="AW22" s="91">
        <v>1420229</v>
      </c>
      <c r="AX22" s="92"/>
      <c r="AY22" s="91">
        <v>0</v>
      </c>
      <c r="AZ22" s="92"/>
      <c r="BA22" s="91">
        <v>0</v>
      </c>
      <c r="BB22" s="92"/>
      <c r="BC22" s="91">
        <v>0</v>
      </c>
      <c r="BD22" s="92"/>
      <c r="BE22" s="91">
        <v>0</v>
      </c>
      <c r="BF22" s="92"/>
      <c r="BG22" s="91">
        <v>0</v>
      </c>
      <c r="BH22" s="92"/>
      <c r="BI22" s="91">
        <v>0</v>
      </c>
      <c r="BJ22" s="92"/>
      <c r="BK22" s="91">
        <v>0</v>
      </c>
    </row>
    <row r="23" spans="1:63" ht="12">
      <c r="A23" s="7" t="s">
        <v>19</v>
      </c>
      <c r="B23" s="18"/>
      <c r="C23" s="119" t="s">
        <v>120</v>
      </c>
      <c r="D23" s="19"/>
      <c r="E23" s="91">
        <v>7300160</v>
      </c>
      <c r="F23" s="92"/>
      <c r="G23" s="91">
        <v>7519696</v>
      </c>
      <c r="H23" s="92"/>
      <c r="I23" s="91">
        <v>7783309</v>
      </c>
      <c r="J23" s="92"/>
      <c r="K23" s="91">
        <v>8092112</v>
      </c>
      <c r="L23" s="91"/>
      <c r="M23" s="91">
        <v>2074507</v>
      </c>
      <c r="N23" s="91"/>
      <c r="O23" s="91">
        <v>0</v>
      </c>
      <c r="P23" s="92"/>
      <c r="Q23" s="91">
        <v>7250059</v>
      </c>
      <c r="R23" s="92"/>
      <c r="S23" s="91">
        <v>7265946</v>
      </c>
      <c r="T23" s="92"/>
      <c r="U23" s="91">
        <v>7310616</v>
      </c>
      <c r="V23" s="92"/>
      <c r="W23" s="91">
        <v>7374019</v>
      </c>
      <c r="X23" s="92"/>
      <c r="Y23" s="91">
        <v>7435946</v>
      </c>
      <c r="Z23" s="92"/>
      <c r="AA23" s="91">
        <v>7488162</v>
      </c>
      <c r="AB23" s="92"/>
      <c r="AC23" s="91">
        <v>7545444</v>
      </c>
      <c r="AD23" s="92"/>
      <c r="AE23" s="91">
        <v>7609232</v>
      </c>
      <c r="AF23" s="92"/>
      <c r="AG23" s="91">
        <v>7678566</v>
      </c>
      <c r="AH23" s="92"/>
      <c r="AI23" s="91">
        <v>7747592</v>
      </c>
      <c r="AJ23" s="92"/>
      <c r="AK23" s="91">
        <v>7819275</v>
      </c>
      <c r="AL23" s="92"/>
      <c r="AM23" s="91">
        <v>7887803</v>
      </c>
      <c r="AN23" s="92"/>
      <c r="AO23" s="91">
        <v>7959205</v>
      </c>
      <c r="AP23" s="92"/>
      <c r="AQ23" s="91">
        <v>8050364</v>
      </c>
      <c r="AR23" s="92"/>
      <c r="AS23" s="91">
        <v>8139693</v>
      </c>
      <c r="AT23" s="92"/>
      <c r="AU23" s="91">
        <v>8219186</v>
      </c>
      <c r="AV23" s="92"/>
      <c r="AW23" s="91">
        <v>8298028</v>
      </c>
      <c r="AX23" s="92"/>
      <c r="AY23" s="91">
        <v>0</v>
      </c>
      <c r="AZ23" s="92"/>
      <c r="BA23" s="91">
        <v>0</v>
      </c>
      <c r="BB23" s="92"/>
      <c r="BC23" s="91">
        <v>0</v>
      </c>
      <c r="BD23" s="92"/>
      <c r="BE23" s="91">
        <v>0</v>
      </c>
      <c r="BF23" s="92"/>
      <c r="BG23" s="91">
        <v>0</v>
      </c>
      <c r="BH23" s="92"/>
      <c r="BI23" s="91">
        <v>0</v>
      </c>
      <c r="BJ23" s="92"/>
      <c r="BK23" s="91">
        <v>0</v>
      </c>
    </row>
    <row r="24" spans="1:63" ht="12">
      <c r="A24" s="8" t="s">
        <v>75</v>
      </c>
      <c r="B24" s="18"/>
      <c r="C24" s="119" t="s">
        <v>121</v>
      </c>
      <c r="D24" s="19"/>
      <c r="E24" s="91">
        <v>4267732</v>
      </c>
      <c r="F24" s="92"/>
      <c r="G24" s="91">
        <v>4450522</v>
      </c>
      <c r="H24" s="92"/>
      <c r="I24" s="91">
        <v>4686203</v>
      </c>
      <c r="J24" s="92"/>
      <c r="K24" s="91">
        <v>4984384</v>
      </c>
      <c r="L24" s="91"/>
      <c r="M24" s="91">
        <v>1302113.75</v>
      </c>
      <c r="N24" s="91"/>
      <c r="O24" s="91">
        <v>0</v>
      </c>
      <c r="P24" s="92"/>
      <c r="Q24" s="91">
        <v>4217380</v>
      </c>
      <c r="R24" s="92"/>
      <c r="S24" s="91">
        <v>4235634</v>
      </c>
      <c r="T24" s="92"/>
      <c r="U24" s="91">
        <v>4281387</v>
      </c>
      <c r="V24" s="92"/>
      <c r="W24" s="91">
        <v>4336527</v>
      </c>
      <c r="X24" s="92"/>
      <c r="Y24" s="91">
        <v>4382591</v>
      </c>
      <c r="Z24" s="92"/>
      <c r="AA24" s="91">
        <v>4420558</v>
      </c>
      <c r="AB24" s="92"/>
      <c r="AC24" s="91">
        <v>4469553</v>
      </c>
      <c r="AD24" s="92"/>
      <c r="AE24" s="91">
        <v>4529386</v>
      </c>
      <c r="AF24" s="92"/>
      <c r="AG24" s="91">
        <v>4595859</v>
      </c>
      <c r="AH24" s="92"/>
      <c r="AI24" s="91">
        <v>4658523</v>
      </c>
      <c r="AJ24" s="92"/>
      <c r="AK24" s="91">
        <v>4717961</v>
      </c>
      <c r="AL24" s="92"/>
      <c r="AM24" s="91">
        <v>4772469</v>
      </c>
      <c r="AN24" s="92"/>
      <c r="AO24" s="91">
        <v>4838545</v>
      </c>
      <c r="AP24" s="92"/>
      <c r="AQ24" s="91">
        <v>4935528</v>
      </c>
      <c r="AR24" s="92"/>
      <c r="AS24" s="91">
        <v>5035906</v>
      </c>
      <c r="AT24" s="92"/>
      <c r="AU24" s="91">
        <v>5127557</v>
      </c>
      <c r="AV24" s="92"/>
      <c r="AW24" s="91">
        <v>5208455</v>
      </c>
      <c r="AX24" s="92"/>
      <c r="AY24" s="91">
        <v>0</v>
      </c>
      <c r="AZ24" s="92"/>
      <c r="BA24" s="91">
        <v>0</v>
      </c>
      <c r="BB24" s="92"/>
      <c r="BC24" s="91">
        <v>0</v>
      </c>
      <c r="BD24" s="92"/>
      <c r="BE24" s="91">
        <v>0</v>
      </c>
      <c r="BF24" s="92"/>
      <c r="BG24" s="91">
        <v>0</v>
      </c>
      <c r="BH24" s="92"/>
      <c r="BI24" s="91">
        <v>0</v>
      </c>
      <c r="BJ24" s="92"/>
      <c r="BK24" s="91">
        <v>0</v>
      </c>
    </row>
    <row r="25" spans="1:63" ht="12">
      <c r="A25" s="8" t="s">
        <v>76</v>
      </c>
      <c r="B25" s="18"/>
      <c r="C25" s="119" t="s">
        <v>123</v>
      </c>
      <c r="D25" s="19"/>
      <c r="E25" s="91">
        <v>3032428</v>
      </c>
      <c r="F25" s="92"/>
      <c r="G25" s="91">
        <v>3069174</v>
      </c>
      <c r="H25" s="92"/>
      <c r="I25" s="91">
        <v>3097106</v>
      </c>
      <c r="J25" s="92"/>
      <c r="K25" s="91">
        <v>3107728</v>
      </c>
      <c r="L25" s="91"/>
      <c r="M25" s="91">
        <v>772393.25</v>
      </c>
      <c r="N25" s="91"/>
      <c r="O25" s="91">
        <v>0</v>
      </c>
      <c r="P25" s="92"/>
      <c r="Q25" s="91">
        <v>3032679</v>
      </c>
      <c r="R25" s="92"/>
      <c r="S25" s="91">
        <v>3030312</v>
      </c>
      <c r="T25" s="92"/>
      <c r="U25" s="91">
        <v>3029229</v>
      </c>
      <c r="V25" s="92"/>
      <c r="W25" s="91">
        <v>3037492</v>
      </c>
      <c r="X25" s="92"/>
      <c r="Y25" s="91">
        <v>3053355</v>
      </c>
      <c r="Z25" s="92"/>
      <c r="AA25" s="91">
        <v>3067604</v>
      </c>
      <c r="AB25" s="92"/>
      <c r="AC25" s="91">
        <v>3075891</v>
      </c>
      <c r="AD25" s="92"/>
      <c r="AE25" s="91">
        <v>3079846</v>
      </c>
      <c r="AF25" s="92"/>
      <c r="AG25" s="91">
        <v>3082707</v>
      </c>
      <c r="AH25" s="92"/>
      <c r="AI25" s="91">
        <v>3089069</v>
      </c>
      <c r="AJ25" s="92"/>
      <c r="AK25" s="91">
        <v>3101314</v>
      </c>
      <c r="AL25" s="92"/>
      <c r="AM25" s="91">
        <v>3115334</v>
      </c>
      <c r="AN25" s="92"/>
      <c r="AO25" s="91">
        <v>3120660</v>
      </c>
      <c r="AP25" s="92"/>
      <c r="AQ25" s="91">
        <v>3114836</v>
      </c>
      <c r="AR25" s="92"/>
      <c r="AS25" s="91">
        <v>3103787</v>
      </c>
      <c r="AT25" s="92"/>
      <c r="AU25" s="91">
        <v>3091629</v>
      </c>
      <c r="AV25" s="92"/>
      <c r="AW25" s="91">
        <v>3089573</v>
      </c>
      <c r="AX25" s="92"/>
      <c r="AY25" s="91">
        <v>0</v>
      </c>
      <c r="AZ25" s="92"/>
      <c r="BA25" s="91">
        <v>0</v>
      </c>
      <c r="BB25" s="92"/>
      <c r="BC25" s="91">
        <v>0</v>
      </c>
      <c r="BD25" s="92"/>
      <c r="BE25" s="91">
        <v>0</v>
      </c>
      <c r="BF25" s="92"/>
      <c r="BG25" s="91">
        <v>0</v>
      </c>
      <c r="BH25" s="92"/>
      <c r="BI25" s="91">
        <v>0</v>
      </c>
      <c r="BJ25" s="92"/>
      <c r="BK25" s="91">
        <v>0</v>
      </c>
    </row>
    <row r="26" spans="1:63" ht="13.5" thickBot="1">
      <c r="A26" s="87" t="s">
        <v>28</v>
      </c>
      <c r="B26" s="29"/>
      <c r="C26" s="107"/>
      <c r="D26" s="17"/>
      <c r="E26" s="101">
        <v>11218909</v>
      </c>
      <c r="F26" s="96"/>
      <c r="G26" s="101">
        <v>11640666</v>
      </c>
      <c r="H26" s="96"/>
      <c r="I26" s="101">
        <v>12140361</v>
      </c>
      <c r="J26" s="96"/>
      <c r="K26" s="101">
        <v>12649149</v>
      </c>
      <c r="L26" s="96"/>
      <c r="M26" s="101">
        <v>3244217</v>
      </c>
      <c r="N26" s="91"/>
      <c r="O26" s="101">
        <v>0</v>
      </c>
      <c r="P26" s="96"/>
      <c r="Q26" s="101">
        <v>11095769</v>
      </c>
      <c r="R26" s="96"/>
      <c r="S26" s="101">
        <v>11142511</v>
      </c>
      <c r="T26" s="96"/>
      <c r="U26" s="101">
        <v>11253603</v>
      </c>
      <c r="V26" s="96"/>
      <c r="W26" s="101">
        <v>11383753</v>
      </c>
      <c r="X26" s="96"/>
      <c r="Y26" s="101">
        <v>11498570</v>
      </c>
      <c r="Z26" s="96"/>
      <c r="AA26" s="101">
        <v>11588938</v>
      </c>
      <c r="AB26" s="96"/>
      <c r="AC26" s="101">
        <v>11679830</v>
      </c>
      <c r="AD26" s="96"/>
      <c r="AE26" s="101">
        <v>11795326</v>
      </c>
      <c r="AF26" s="96"/>
      <c r="AG26" s="101">
        <v>11940766</v>
      </c>
      <c r="AH26" s="96"/>
      <c r="AI26" s="101">
        <v>12078836</v>
      </c>
      <c r="AJ26" s="96"/>
      <c r="AK26" s="101">
        <v>12209803</v>
      </c>
      <c r="AL26" s="96"/>
      <c r="AM26" s="101">
        <v>12332039</v>
      </c>
      <c r="AN26" s="96"/>
      <c r="AO26" s="101">
        <v>12440376</v>
      </c>
      <c r="AP26" s="96"/>
      <c r="AQ26" s="101">
        <v>12575313</v>
      </c>
      <c r="AR26" s="96"/>
      <c r="AS26" s="101">
        <v>12723313</v>
      </c>
      <c r="AT26" s="96"/>
      <c r="AU26" s="101">
        <v>12857594</v>
      </c>
      <c r="AV26" s="96"/>
      <c r="AW26" s="101">
        <v>12976868</v>
      </c>
      <c r="AX26" s="96"/>
      <c r="AY26" s="101">
        <v>0</v>
      </c>
      <c r="AZ26" s="96"/>
      <c r="BA26" s="101">
        <v>0</v>
      </c>
      <c r="BB26" s="96"/>
      <c r="BC26" s="101">
        <v>0</v>
      </c>
      <c r="BD26" s="96"/>
      <c r="BE26" s="101">
        <v>0</v>
      </c>
      <c r="BF26" s="96"/>
      <c r="BG26" s="101">
        <v>0</v>
      </c>
      <c r="BH26" s="96"/>
      <c r="BI26" s="101">
        <v>0</v>
      </c>
      <c r="BJ26" s="96"/>
      <c r="BK26" s="101">
        <v>0</v>
      </c>
    </row>
    <row r="27" spans="1:63" ht="25.5" customHeight="1">
      <c r="A27" s="124" t="s">
        <v>172</v>
      </c>
      <c r="B27" s="18"/>
      <c r="C27" s="112"/>
      <c r="D27" s="18"/>
      <c r="E27" s="102"/>
      <c r="F27" s="92"/>
      <c r="G27" s="102"/>
      <c r="H27" s="103"/>
      <c r="I27" s="102"/>
      <c r="J27" s="103"/>
      <c r="K27" s="102"/>
      <c r="L27" s="103"/>
      <c r="M27" s="102"/>
      <c r="N27" s="103"/>
      <c r="O27" s="102"/>
      <c r="P27" s="103"/>
      <c r="Q27" s="104"/>
      <c r="R27" s="92"/>
      <c r="S27" s="104"/>
      <c r="T27" s="92"/>
      <c r="U27" s="104"/>
      <c r="V27" s="92"/>
      <c r="W27" s="104"/>
      <c r="X27" s="103"/>
      <c r="Y27" s="104"/>
      <c r="Z27" s="92"/>
      <c r="AA27" s="104"/>
      <c r="AB27" s="92"/>
      <c r="AC27" s="104"/>
      <c r="AD27" s="92"/>
      <c r="AE27" s="104"/>
      <c r="AF27" s="92"/>
      <c r="AG27" s="104"/>
      <c r="AH27" s="92"/>
      <c r="AI27" s="104"/>
      <c r="AJ27" s="92"/>
      <c r="AK27" s="104"/>
      <c r="AL27" s="92"/>
      <c r="AM27" s="104"/>
      <c r="AN27" s="92"/>
      <c r="AO27" s="104"/>
      <c r="AP27" s="92"/>
      <c r="AQ27" s="104"/>
      <c r="AR27" s="92"/>
      <c r="AS27" s="104"/>
      <c r="AT27" s="92"/>
      <c r="AU27" s="104"/>
      <c r="AV27" s="92"/>
      <c r="AW27" s="104"/>
      <c r="AX27" s="92"/>
      <c r="AY27" s="104"/>
      <c r="AZ27" s="92"/>
      <c r="BA27" s="104"/>
      <c r="BB27" s="92"/>
      <c r="BC27" s="104"/>
      <c r="BD27" s="92"/>
      <c r="BE27" s="104"/>
      <c r="BF27" s="92"/>
      <c r="BG27" s="104"/>
      <c r="BH27" s="92"/>
      <c r="BI27" s="104"/>
      <c r="BJ27" s="92"/>
      <c r="BK27" s="104"/>
    </row>
    <row r="28" spans="1:63" ht="12">
      <c r="A28" s="7" t="s">
        <v>17</v>
      </c>
      <c r="B28" s="18"/>
      <c r="C28" s="119" t="s">
        <v>116</v>
      </c>
      <c r="D28" s="19"/>
      <c r="E28" s="91">
        <v>373353</v>
      </c>
      <c r="F28" s="92"/>
      <c r="G28" s="91">
        <v>421406</v>
      </c>
      <c r="H28" s="92"/>
      <c r="I28" s="91">
        <v>429661</v>
      </c>
      <c r="J28" s="92"/>
      <c r="K28" s="91">
        <v>412126</v>
      </c>
      <c r="L28" s="91"/>
      <c r="M28" s="91">
        <v>100332.75</v>
      </c>
      <c r="N28" s="91"/>
      <c r="O28" s="91">
        <v>0</v>
      </c>
      <c r="P28" s="92"/>
      <c r="Q28" s="91">
        <v>354519</v>
      </c>
      <c r="R28" s="92"/>
      <c r="S28" s="91">
        <v>362995</v>
      </c>
      <c r="T28" s="92"/>
      <c r="U28" s="91">
        <v>378187</v>
      </c>
      <c r="V28" s="92"/>
      <c r="W28" s="91">
        <v>397711</v>
      </c>
      <c r="X28" s="92"/>
      <c r="Y28" s="91">
        <v>414755</v>
      </c>
      <c r="Z28" s="92"/>
      <c r="AA28" s="91">
        <v>419184</v>
      </c>
      <c r="AB28" s="92"/>
      <c r="AC28" s="91">
        <v>421538</v>
      </c>
      <c r="AD28" s="92"/>
      <c r="AE28" s="91">
        <v>430147</v>
      </c>
      <c r="AF28" s="92"/>
      <c r="AG28" s="91">
        <v>436353</v>
      </c>
      <c r="AH28" s="92"/>
      <c r="AI28" s="91">
        <v>432686</v>
      </c>
      <c r="AJ28" s="92"/>
      <c r="AK28" s="91">
        <v>427479</v>
      </c>
      <c r="AL28" s="92"/>
      <c r="AM28" s="91">
        <v>422126</v>
      </c>
      <c r="AN28" s="92"/>
      <c r="AO28" s="91">
        <v>415329</v>
      </c>
      <c r="AP28" s="92"/>
      <c r="AQ28" s="91">
        <v>413457</v>
      </c>
      <c r="AR28" s="92"/>
      <c r="AS28" s="91">
        <v>412247</v>
      </c>
      <c r="AT28" s="92"/>
      <c r="AU28" s="91">
        <v>407471</v>
      </c>
      <c r="AV28" s="92"/>
      <c r="AW28" s="91">
        <v>401331</v>
      </c>
      <c r="AX28" s="92"/>
      <c r="AY28" s="91">
        <v>0</v>
      </c>
      <c r="AZ28" s="92"/>
      <c r="BA28" s="91">
        <v>0</v>
      </c>
      <c r="BB28" s="92"/>
      <c r="BC28" s="91">
        <v>0</v>
      </c>
      <c r="BD28" s="92"/>
      <c r="BE28" s="91">
        <v>0</v>
      </c>
      <c r="BF28" s="92"/>
      <c r="BG28" s="91">
        <v>0</v>
      </c>
      <c r="BH28" s="92"/>
      <c r="BI28" s="91">
        <v>0</v>
      </c>
      <c r="BJ28" s="92"/>
      <c r="BK28" s="91">
        <v>0</v>
      </c>
    </row>
    <row r="29" spans="1:63" ht="12">
      <c r="A29" s="7" t="s">
        <v>73</v>
      </c>
      <c r="B29" s="18"/>
      <c r="C29" s="119" t="s">
        <v>117</v>
      </c>
      <c r="D29" s="19"/>
      <c r="E29" s="91">
        <v>136558</v>
      </c>
      <c r="F29" s="92"/>
      <c r="G29" s="91">
        <v>133719</v>
      </c>
      <c r="H29" s="92"/>
      <c r="I29" s="91">
        <v>131601</v>
      </c>
      <c r="J29" s="92"/>
      <c r="K29" s="91">
        <v>131836</v>
      </c>
      <c r="L29" s="91"/>
      <c r="M29" s="91">
        <v>33051.5</v>
      </c>
      <c r="N29" s="91"/>
      <c r="O29" s="91">
        <v>0</v>
      </c>
      <c r="P29" s="92"/>
      <c r="Q29" s="91">
        <v>139230</v>
      </c>
      <c r="R29" s="92"/>
      <c r="S29" s="91">
        <v>137396</v>
      </c>
      <c r="T29" s="92"/>
      <c r="U29" s="91">
        <v>135455</v>
      </c>
      <c r="V29" s="92"/>
      <c r="W29" s="91">
        <v>134151</v>
      </c>
      <c r="X29" s="92"/>
      <c r="Y29" s="91">
        <v>133676</v>
      </c>
      <c r="Z29" s="92"/>
      <c r="AA29" s="91">
        <v>133243</v>
      </c>
      <c r="AB29" s="92"/>
      <c r="AC29" s="91">
        <v>133584</v>
      </c>
      <c r="AD29" s="92"/>
      <c r="AE29" s="91">
        <v>134373</v>
      </c>
      <c r="AF29" s="92"/>
      <c r="AG29" s="91">
        <v>133126</v>
      </c>
      <c r="AH29" s="92"/>
      <c r="AI29" s="91">
        <v>131234</v>
      </c>
      <c r="AJ29" s="92"/>
      <c r="AK29" s="130">
        <v>130959</v>
      </c>
      <c r="AL29" s="131"/>
      <c r="AM29" s="130">
        <v>131085</v>
      </c>
      <c r="AN29" s="92"/>
      <c r="AO29" s="91">
        <v>131377</v>
      </c>
      <c r="AP29" s="92"/>
      <c r="AQ29" s="91">
        <v>132379</v>
      </c>
      <c r="AR29" s="92"/>
      <c r="AS29" s="91">
        <v>132130</v>
      </c>
      <c r="AT29" s="92"/>
      <c r="AU29" s="91">
        <v>131458</v>
      </c>
      <c r="AV29" s="92"/>
      <c r="AW29" s="91">
        <v>132206</v>
      </c>
      <c r="AX29" s="92"/>
      <c r="AY29" s="91">
        <v>0</v>
      </c>
      <c r="AZ29" s="92"/>
      <c r="BA29" s="91">
        <v>0</v>
      </c>
      <c r="BB29" s="92"/>
      <c r="BC29" s="91">
        <v>0</v>
      </c>
      <c r="BD29" s="92"/>
      <c r="BE29" s="91">
        <v>0</v>
      </c>
      <c r="BF29" s="92"/>
      <c r="BG29" s="91">
        <v>0</v>
      </c>
      <c r="BH29" s="92"/>
      <c r="BI29" s="91">
        <v>0</v>
      </c>
      <c r="BJ29" s="92"/>
      <c r="BK29" s="91">
        <v>0</v>
      </c>
    </row>
    <row r="30" spans="1:63" ht="12">
      <c r="A30" s="7" t="s">
        <v>18</v>
      </c>
      <c r="B30" s="18"/>
      <c r="C30" s="119" t="s">
        <v>118</v>
      </c>
      <c r="D30" s="19"/>
      <c r="E30" s="91">
        <v>2285650</v>
      </c>
      <c r="F30" s="92"/>
      <c r="G30" s="91">
        <v>2387571</v>
      </c>
      <c r="H30" s="92"/>
      <c r="I30" s="91">
        <v>2521562</v>
      </c>
      <c r="J30" s="92"/>
      <c r="K30" s="91">
        <v>2609281</v>
      </c>
      <c r="L30" s="91"/>
      <c r="M30" s="91">
        <v>664356.25</v>
      </c>
      <c r="N30" s="91"/>
      <c r="O30" s="91">
        <v>0</v>
      </c>
      <c r="P30" s="92"/>
      <c r="Q30" s="91">
        <v>2255348</v>
      </c>
      <c r="R30" s="92"/>
      <c r="S30" s="91">
        <v>2271303</v>
      </c>
      <c r="T30" s="92"/>
      <c r="U30" s="91">
        <v>2295948</v>
      </c>
      <c r="V30" s="92"/>
      <c r="W30" s="91">
        <v>2320001</v>
      </c>
      <c r="X30" s="92"/>
      <c r="Y30" s="91">
        <v>2339893</v>
      </c>
      <c r="Z30" s="92"/>
      <c r="AA30" s="91">
        <v>2367145</v>
      </c>
      <c r="AB30" s="92"/>
      <c r="AC30" s="91">
        <v>2403512</v>
      </c>
      <c r="AD30" s="92"/>
      <c r="AE30" s="91">
        <v>2439734</v>
      </c>
      <c r="AF30" s="92"/>
      <c r="AG30" s="91">
        <v>2473853</v>
      </c>
      <c r="AH30" s="92"/>
      <c r="AI30" s="91">
        <v>2508397</v>
      </c>
      <c r="AJ30" s="92"/>
      <c r="AK30" s="91">
        <v>2539485</v>
      </c>
      <c r="AL30" s="92"/>
      <c r="AM30" s="91">
        <v>2564513</v>
      </c>
      <c r="AN30" s="92"/>
      <c r="AO30" s="91">
        <v>2584343</v>
      </c>
      <c r="AP30" s="92"/>
      <c r="AQ30" s="91">
        <v>2599838</v>
      </c>
      <c r="AR30" s="92"/>
      <c r="AS30" s="91">
        <v>2616147</v>
      </c>
      <c r="AT30" s="92"/>
      <c r="AU30" s="91">
        <v>2636796</v>
      </c>
      <c r="AV30" s="92"/>
      <c r="AW30" s="91">
        <v>2657425</v>
      </c>
      <c r="AX30" s="92"/>
      <c r="AY30" s="91">
        <v>0</v>
      </c>
      <c r="AZ30" s="92"/>
      <c r="BA30" s="91">
        <v>0</v>
      </c>
      <c r="BB30" s="92"/>
      <c r="BC30" s="91">
        <v>0</v>
      </c>
      <c r="BD30" s="92"/>
      <c r="BE30" s="91">
        <v>0</v>
      </c>
      <c r="BF30" s="92"/>
      <c r="BG30" s="91">
        <v>0</v>
      </c>
      <c r="BH30" s="92"/>
      <c r="BI30" s="91">
        <v>0</v>
      </c>
      <c r="BJ30" s="92"/>
      <c r="BK30" s="91">
        <v>0</v>
      </c>
    </row>
    <row r="31" spans="1:63" ht="12">
      <c r="A31" s="48" t="s">
        <v>74</v>
      </c>
      <c r="B31" s="18"/>
      <c r="C31" s="119" t="s">
        <v>119</v>
      </c>
      <c r="D31" s="19"/>
      <c r="E31" s="91">
        <v>1064830</v>
      </c>
      <c r="F31" s="92"/>
      <c r="G31" s="91">
        <v>1101646</v>
      </c>
      <c r="H31" s="92"/>
      <c r="I31" s="91">
        <v>1195767</v>
      </c>
      <c r="J31" s="92"/>
      <c r="K31" s="91">
        <v>1323314</v>
      </c>
      <c r="L31" s="91"/>
      <c r="M31" s="91">
        <v>351633.75</v>
      </c>
      <c r="N31" s="91"/>
      <c r="O31" s="91">
        <v>0</v>
      </c>
      <c r="P31" s="92"/>
      <c r="Q31" s="91">
        <v>1041811</v>
      </c>
      <c r="R31" s="92"/>
      <c r="S31" s="91">
        <v>1049225</v>
      </c>
      <c r="T31" s="92"/>
      <c r="U31" s="91">
        <v>1074528</v>
      </c>
      <c r="V31" s="92"/>
      <c r="W31" s="91">
        <v>1093756</v>
      </c>
      <c r="X31" s="92"/>
      <c r="Y31" s="91">
        <v>1103068</v>
      </c>
      <c r="Z31" s="92"/>
      <c r="AA31" s="91">
        <v>1105041</v>
      </c>
      <c r="AB31" s="92"/>
      <c r="AC31" s="91">
        <v>1096692</v>
      </c>
      <c r="AD31" s="92"/>
      <c r="AE31" s="91">
        <v>1101783</v>
      </c>
      <c r="AF31" s="92"/>
      <c r="AG31" s="91">
        <v>1139881</v>
      </c>
      <c r="AH31" s="92"/>
      <c r="AI31" s="91">
        <v>1180633</v>
      </c>
      <c r="AJ31" s="92"/>
      <c r="AK31" s="91">
        <v>1214513</v>
      </c>
      <c r="AL31" s="92"/>
      <c r="AM31" s="91">
        <v>1248041</v>
      </c>
      <c r="AN31" s="92"/>
      <c r="AO31" s="91">
        <v>1270762</v>
      </c>
      <c r="AP31" s="92"/>
      <c r="AQ31" s="91">
        <v>1299099</v>
      </c>
      <c r="AR31" s="92"/>
      <c r="AS31" s="91">
        <v>1342149</v>
      </c>
      <c r="AT31" s="92"/>
      <c r="AU31" s="91">
        <v>1381246</v>
      </c>
      <c r="AV31" s="92"/>
      <c r="AW31" s="91">
        <v>1406535</v>
      </c>
      <c r="AX31" s="92"/>
      <c r="AY31" s="91">
        <v>0</v>
      </c>
      <c r="AZ31" s="92"/>
      <c r="BA31" s="91">
        <v>0</v>
      </c>
      <c r="BB31" s="92"/>
      <c r="BC31" s="91">
        <v>0</v>
      </c>
      <c r="BD31" s="92"/>
      <c r="BE31" s="91">
        <v>0</v>
      </c>
      <c r="BF31" s="92"/>
      <c r="BG31" s="91">
        <v>0</v>
      </c>
      <c r="BH31" s="92"/>
      <c r="BI31" s="91">
        <v>0</v>
      </c>
      <c r="BJ31" s="92"/>
      <c r="BK31" s="91">
        <v>0</v>
      </c>
    </row>
    <row r="32" spans="1:63" ht="12">
      <c r="A32" s="7" t="s">
        <v>19</v>
      </c>
      <c r="B32" s="18"/>
      <c r="C32" s="119" t="s">
        <v>120</v>
      </c>
      <c r="D32" s="19"/>
      <c r="E32" s="91">
        <v>6818739</v>
      </c>
      <c r="F32" s="92"/>
      <c r="G32" s="91">
        <v>7007615</v>
      </c>
      <c r="H32" s="92"/>
      <c r="I32" s="91">
        <v>7257238</v>
      </c>
      <c r="J32" s="92"/>
      <c r="K32" s="91">
        <v>7549731</v>
      </c>
      <c r="L32" s="91"/>
      <c r="M32" s="91">
        <v>1936290.75</v>
      </c>
      <c r="N32" s="91"/>
      <c r="O32" s="91">
        <v>0</v>
      </c>
      <c r="P32" s="92"/>
      <c r="Q32" s="91">
        <v>6777691</v>
      </c>
      <c r="R32" s="92"/>
      <c r="S32" s="91">
        <v>6789552</v>
      </c>
      <c r="T32" s="92"/>
      <c r="U32" s="91">
        <v>6826817</v>
      </c>
      <c r="V32" s="92"/>
      <c r="W32" s="91">
        <v>6880896</v>
      </c>
      <c r="X32" s="92"/>
      <c r="Y32" s="91">
        <v>6932903</v>
      </c>
      <c r="Z32" s="92"/>
      <c r="AA32" s="91">
        <v>6978029</v>
      </c>
      <c r="AB32" s="92"/>
      <c r="AC32" s="91">
        <v>7029849</v>
      </c>
      <c r="AD32" s="92"/>
      <c r="AE32" s="91">
        <v>7089679</v>
      </c>
      <c r="AF32" s="92"/>
      <c r="AG32" s="91">
        <v>7157038</v>
      </c>
      <c r="AH32" s="92"/>
      <c r="AI32" s="91">
        <v>7223452</v>
      </c>
      <c r="AJ32" s="92"/>
      <c r="AK32" s="91">
        <v>7291685</v>
      </c>
      <c r="AL32" s="92"/>
      <c r="AM32" s="91">
        <v>7356777</v>
      </c>
      <c r="AN32" s="92"/>
      <c r="AO32" s="91">
        <v>7424349</v>
      </c>
      <c r="AP32" s="92"/>
      <c r="AQ32" s="91">
        <v>7510363</v>
      </c>
      <c r="AR32" s="92"/>
      <c r="AS32" s="91">
        <v>7594578</v>
      </c>
      <c r="AT32" s="92"/>
      <c r="AU32" s="91">
        <v>7669634</v>
      </c>
      <c r="AV32" s="92"/>
      <c r="AW32" s="91">
        <v>7745163</v>
      </c>
      <c r="AX32" s="92"/>
      <c r="AY32" s="91">
        <v>0</v>
      </c>
      <c r="AZ32" s="92"/>
      <c r="BA32" s="91">
        <v>0</v>
      </c>
      <c r="BB32" s="92"/>
      <c r="BC32" s="91">
        <v>0</v>
      </c>
      <c r="BD32" s="92"/>
      <c r="BE32" s="91">
        <v>0</v>
      </c>
      <c r="BF32" s="92"/>
      <c r="BG32" s="91">
        <v>0</v>
      </c>
      <c r="BH32" s="92"/>
      <c r="BI32" s="91">
        <v>0</v>
      </c>
      <c r="BJ32" s="92"/>
      <c r="BK32" s="91">
        <v>0</v>
      </c>
    </row>
    <row r="33" spans="1:63" ht="12">
      <c r="A33" s="8" t="s">
        <v>75</v>
      </c>
      <c r="B33" s="18"/>
      <c r="C33" s="119" t="s">
        <v>121</v>
      </c>
      <c r="D33" s="19"/>
      <c r="E33" s="91">
        <v>4051140</v>
      </c>
      <c r="F33" s="92"/>
      <c r="G33" s="91">
        <v>4203954</v>
      </c>
      <c r="H33" s="92"/>
      <c r="I33" s="91">
        <v>4423531</v>
      </c>
      <c r="J33" s="92"/>
      <c r="K33" s="91">
        <v>4705897</v>
      </c>
      <c r="L33" s="91"/>
      <c r="M33" s="91">
        <v>1229521.25</v>
      </c>
      <c r="N33" s="91"/>
      <c r="O33" s="91">
        <v>0</v>
      </c>
      <c r="P33" s="92"/>
      <c r="Q33" s="91">
        <v>4010226</v>
      </c>
      <c r="R33" s="92"/>
      <c r="S33" s="91">
        <v>4023899</v>
      </c>
      <c r="T33" s="92"/>
      <c r="U33" s="91">
        <v>4062120</v>
      </c>
      <c r="V33" s="92"/>
      <c r="W33" s="91">
        <v>4108315</v>
      </c>
      <c r="X33" s="92"/>
      <c r="Y33" s="91">
        <v>4145247</v>
      </c>
      <c r="Z33" s="92"/>
      <c r="AA33" s="91">
        <v>4176338</v>
      </c>
      <c r="AB33" s="92"/>
      <c r="AC33" s="91">
        <v>4219550</v>
      </c>
      <c r="AD33" s="92"/>
      <c r="AE33" s="91">
        <v>4274681</v>
      </c>
      <c r="AF33" s="92"/>
      <c r="AG33" s="91">
        <v>4337979</v>
      </c>
      <c r="AH33" s="92"/>
      <c r="AI33" s="91">
        <v>4397516</v>
      </c>
      <c r="AJ33" s="92"/>
      <c r="AK33" s="91">
        <v>4453525</v>
      </c>
      <c r="AL33" s="92"/>
      <c r="AM33" s="91">
        <v>4505104</v>
      </c>
      <c r="AN33" s="92"/>
      <c r="AO33" s="91">
        <v>4567959</v>
      </c>
      <c r="AP33" s="92"/>
      <c r="AQ33" s="91">
        <v>4659737</v>
      </c>
      <c r="AR33" s="92"/>
      <c r="AS33" s="91">
        <v>4754685</v>
      </c>
      <c r="AT33" s="92"/>
      <c r="AU33" s="91">
        <v>4841207</v>
      </c>
      <c r="AV33" s="92"/>
      <c r="AW33" s="91">
        <v>4918085</v>
      </c>
      <c r="AX33" s="92"/>
      <c r="AY33" s="91">
        <v>0</v>
      </c>
      <c r="AZ33" s="92"/>
      <c r="BA33" s="91">
        <v>0</v>
      </c>
      <c r="BB33" s="92"/>
      <c r="BC33" s="91">
        <v>0</v>
      </c>
      <c r="BD33" s="92"/>
      <c r="BE33" s="91">
        <v>0</v>
      </c>
      <c r="BF33" s="92"/>
      <c r="BG33" s="91">
        <v>0</v>
      </c>
      <c r="BH33" s="92"/>
      <c r="BI33" s="91">
        <v>0</v>
      </c>
      <c r="BJ33" s="92"/>
      <c r="BK33" s="91">
        <v>0</v>
      </c>
    </row>
    <row r="34" spans="1:63" ht="12">
      <c r="A34" s="8" t="s">
        <v>76</v>
      </c>
      <c r="B34" s="18"/>
      <c r="C34" s="119" t="s">
        <v>123</v>
      </c>
      <c r="D34" s="19"/>
      <c r="E34" s="91">
        <v>2767599</v>
      </c>
      <c r="F34" s="92"/>
      <c r="G34" s="91">
        <v>2803661</v>
      </c>
      <c r="H34" s="92"/>
      <c r="I34" s="91">
        <v>2833707</v>
      </c>
      <c r="J34" s="92"/>
      <c r="K34" s="91">
        <v>2843834</v>
      </c>
      <c r="L34" s="91"/>
      <c r="M34" s="91">
        <v>706769.5</v>
      </c>
      <c r="N34" s="91"/>
      <c r="O34" s="91">
        <v>0</v>
      </c>
      <c r="P34" s="92"/>
      <c r="Q34" s="91">
        <v>2767465</v>
      </c>
      <c r="R34" s="92"/>
      <c r="S34" s="91">
        <v>2765653</v>
      </c>
      <c r="T34" s="92"/>
      <c r="U34" s="91">
        <v>2764697</v>
      </c>
      <c r="V34" s="92"/>
      <c r="W34" s="91">
        <v>2772581</v>
      </c>
      <c r="X34" s="92"/>
      <c r="Y34" s="91">
        <v>2787656</v>
      </c>
      <c r="Z34" s="92"/>
      <c r="AA34" s="91">
        <v>2801691</v>
      </c>
      <c r="AB34" s="92"/>
      <c r="AC34" s="91">
        <v>2810299</v>
      </c>
      <c r="AD34" s="92"/>
      <c r="AE34" s="91">
        <v>2814998</v>
      </c>
      <c r="AF34" s="92"/>
      <c r="AG34" s="91">
        <v>2819059</v>
      </c>
      <c r="AH34" s="92"/>
      <c r="AI34" s="91">
        <v>2825936</v>
      </c>
      <c r="AJ34" s="92"/>
      <c r="AK34" s="91">
        <v>2838160</v>
      </c>
      <c r="AL34" s="92"/>
      <c r="AM34" s="91">
        <v>2851673</v>
      </c>
      <c r="AN34" s="92"/>
      <c r="AO34" s="91">
        <v>2856390</v>
      </c>
      <c r="AP34" s="92"/>
      <c r="AQ34" s="91">
        <v>2850626</v>
      </c>
      <c r="AR34" s="92"/>
      <c r="AS34" s="91">
        <v>2839893</v>
      </c>
      <c r="AT34" s="92"/>
      <c r="AU34" s="91">
        <v>2828427</v>
      </c>
      <c r="AV34" s="92"/>
      <c r="AW34" s="91">
        <v>2827078</v>
      </c>
      <c r="AX34" s="92"/>
      <c r="AY34" s="91">
        <v>0</v>
      </c>
      <c r="AZ34" s="92"/>
      <c r="BA34" s="91">
        <v>0</v>
      </c>
      <c r="BB34" s="92"/>
      <c r="BC34" s="91">
        <v>0</v>
      </c>
      <c r="BD34" s="92"/>
      <c r="BE34" s="91">
        <v>0</v>
      </c>
      <c r="BF34" s="92"/>
      <c r="BG34" s="91">
        <v>0</v>
      </c>
      <c r="BH34" s="92"/>
      <c r="BI34" s="91">
        <v>0</v>
      </c>
      <c r="BJ34" s="92"/>
      <c r="BK34" s="91">
        <v>0</v>
      </c>
    </row>
    <row r="35" spans="1:63" ht="13.5" thickBot="1">
      <c r="A35" s="87" t="s">
        <v>28</v>
      </c>
      <c r="B35" s="29"/>
      <c r="C35" s="107"/>
      <c r="D35" s="17"/>
      <c r="E35" s="101">
        <v>10679130</v>
      </c>
      <c r="F35" s="96"/>
      <c r="G35" s="101">
        <v>11051957</v>
      </c>
      <c r="H35" s="96"/>
      <c r="I35" s="101">
        <v>11535829</v>
      </c>
      <c r="J35" s="96"/>
      <c r="K35" s="101">
        <v>12026288</v>
      </c>
      <c r="L35" s="96"/>
      <c r="M35" s="101">
        <v>3085665</v>
      </c>
      <c r="N35" s="91"/>
      <c r="O35" s="101">
        <v>0</v>
      </c>
      <c r="P35" s="96"/>
      <c r="Q35" s="101">
        <v>10568599</v>
      </c>
      <c r="R35" s="96"/>
      <c r="S35" s="101">
        <v>10610471</v>
      </c>
      <c r="T35" s="96"/>
      <c r="U35" s="101">
        <v>10710935</v>
      </c>
      <c r="V35" s="96"/>
      <c r="W35" s="101">
        <v>10826515</v>
      </c>
      <c r="X35" s="96"/>
      <c r="Y35" s="101">
        <v>10924295</v>
      </c>
      <c r="Z35" s="96"/>
      <c r="AA35" s="101">
        <v>11002642</v>
      </c>
      <c r="AB35" s="96"/>
      <c r="AC35" s="101">
        <v>11085175</v>
      </c>
      <c r="AD35" s="96"/>
      <c r="AE35" s="101">
        <v>11195716</v>
      </c>
      <c r="AF35" s="96"/>
      <c r="AG35" s="101">
        <v>11340251</v>
      </c>
      <c r="AH35" s="96"/>
      <c r="AI35" s="101">
        <v>11476402</v>
      </c>
      <c r="AJ35" s="96"/>
      <c r="AK35" s="101">
        <v>11604121</v>
      </c>
      <c r="AL35" s="96"/>
      <c r="AM35" s="101">
        <v>11722542</v>
      </c>
      <c r="AN35" s="96"/>
      <c r="AO35" s="101">
        <v>11826160</v>
      </c>
      <c r="AP35" s="96"/>
      <c r="AQ35" s="101">
        <v>11955136</v>
      </c>
      <c r="AR35" s="96"/>
      <c r="AS35" s="101">
        <v>12097251</v>
      </c>
      <c r="AT35" s="96"/>
      <c r="AU35" s="101">
        <v>12226605</v>
      </c>
      <c r="AV35" s="96"/>
      <c r="AW35" s="101">
        <v>12342660</v>
      </c>
      <c r="AX35" s="96"/>
      <c r="AY35" s="101">
        <v>0</v>
      </c>
      <c r="AZ35" s="96"/>
      <c r="BA35" s="101">
        <v>0</v>
      </c>
      <c r="BB35" s="96"/>
      <c r="BC35" s="101">
        <v>0</v>
      </c>
      <c r="BD35" s="96"/>
      <c r="BE35" s="101">
        <v>0</v>
      </c>
      <c r="BF35" s="96"/>
      <c r="BG35" s="101">
        <v>0</v>
      </c>
      <c r="BH35" s="96"/>
      <c r="BI35" s="101">
        <v>0</v>
      </c>
      <c r="BJ35" s="96"/>
      <c r="BK35" s="101">
        <v>0</v>
      </c>
    </row>
  </sheetData>
  <printOptions horizontalCentered="1"/>
  <pageMargins left="0.3937007874015748" right="0.3937007874015748" top="0.1968503937007874" bottom="0.3937007874015748" header="0.5118110236220472" footer="0.5118110236220472"/>
  <pageSetup horizontalDpi="360" verticalDpi="36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10144"/>
  <dimension ref="A1:BA29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" width="0.5625" style="0" customWidth="1"/>
    <col min="3" max="3" width="8.7109375" style="0" customWidth="1"/>
    <col min="4" max="4" width="0.5625" style="0" customWidth="1"/>
    <col min="5" max="5" width="6.7109375" style="14" hidden="1" customWidth="1"/>
    <col min="6" max="6" width="0.5625" style="14" hidden="1" customWidth="1"/>
    <col min="7" max="7" width="6.7109375" style="14" customWidth="1"/>
    <col min="8" max="8" width="0.5625" style="14" customWidth="1"/>
    <col min="9" max="9" width="6.7109375" style="14" customWidth="1"/>
    <col min="10" max="10" width="0.5625" style="14" customWidth="1"/>
    <col min="11" max="11" width="6.7109375" style="14" hidden="1" customWidth="1"/>
    <col min="12" max="12" width="0.5625" style="14" hidden="1" customWidth="1"/>
    <col min="13" max="13" width="6.7109375" style="14" hidden="1" customWidth="1"/>
    <col min="14" max="14" width="0.5625" style="14" hidden="1" customWidth="1"/>
    <col min="15" max="15" width="6.7109375" style="0" hidden="1" customWidth="1"/>
    <col min="16" max="16" width="0.5625" style="0" hidden="1" customWidth="1"/>
    <col min="17" max="17" width="6.7109375" style="0" hidden="1" customWidth="1"/>
    <col min="18" max="18" width="0.5625" style="0" hidden="1" customWidth="1"/>
    <col min="19" max="19" width="6.7109375" style="0" hidden="1" customWidth="1"/>
    <col min="20" max="20" width="0.5625" style="0" hidden="1" customWidth="1"/>
    <col min="21" max="21" width="6.7109375" style="0" hidden="1" customWidth="1"/>
    <col min="22" max="22" width="0.5625" style="0" hidden="1" customWidth="1"/>
    <col min="23" max="23" width="6.7109375" style="0" customWidth="1"/>
    <col min="24" max="24" width="0.5625" style="0" customWidth="1"/>
    <col min="25" max="25" width="6.7109375" style="0" customWidth="1"/>
    <col min="26" max="26" width="0.5625" style="0" customWidth="1"/>
    <col min="27" max="27" width="6.7109375" style="0" customWidth="1"/>
    <col min="28" max="28" width="0.5625" style="0" customWidth="1"/>
    <col min="29" max="29" width="6.7109375" style="0" customWidth="1"/>
    <col min="30" max="30" width="0.5625" style="0" customWidth="1"/>
    <col min="31" max="31" width="6.7109375" style="0" customWidth="1"/>
    <col min="32" max="32" width="0.5625" style="0" customWidth="1"/>
    <col min="33" max="33" width="6.7109375" style="0" customWidth="1"/>
    <col min="34" max="34" width="0.5625" style="0" customWidth="1"/>
    <col min="35" max="35" width="6.7109375" style="0" customWidth="1"/>
    <col min="36" max="36" width="0.5625" style="0" customWidth="1"/>
    <col min="37" max="37" width="6.7109375" style="0" customWidth="1"/>
    <col min="38" max="38" width="0.5625" style="0" customWidth="1"/>
    <col min="39" max="39" width="6.7109375" style="0" customWidth="1"/>
    <col min="40" max="40" width="0.5625" style="0" hidden="1" customWidth="1"/>
    <col min="41" max="41" width="6.7109375" style="0" hidden="1" customWidth="1"/>
    <col min="42" max="42" width="0.5625" style="0" hidden="1" customWidth="1"/>
    <col min="43" max="43" width="6.7109375" style="0" hidden="1" customWidth="1"/>
    <col min="44" max="44" width="0.5625" style="0" hidden="1" customWidth="1"/>
    <col min="45" max="45" width="6.7109375" style="0" hidden="1" customWidth="1"/>
    <col min="46" max="46" width="0.5625" style="0" hidden="1" customWidth="1"/>
    <col min="47" max="47" width="6.7109375" style="0" hidden="1" customWidth="1"/>
    <col min="48" max="48" width="0.5625" style="0" hidden="1" customWidth="1"/>
    <col min="49" max="49" width="6.7109375" style="0" hidden="1" customWidth="1"/>
    <col min="50" max="50" width="0.5625" style="0" hidden="1" customWidth="1"/>
    <col min="51" max="51" width="6.7109375" style="0" hidden="1" customWidth="1"/>
    <col min="52" max="52" width="0.5625" style="0" hidden="1" customWidth="1"/>
    <col min="53" max="53" width="6.7109375" style="0" hidden="1" customWidth="1"/>
  </cols>
  <sheetData>
    <row r="1" spans="1:14" s="21" customFormat="1" ht="16.5" customHeight="1">
      <c r="A1" s="20" t="s">
        <v>65</v>
      </c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21" customFormat="1" ht="16.5" customHeight="1">
      <c r="A2" s="3" t="s">
        <v>193</v>
      </c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4" ht="19.5" customHeight="1">
      <c r="A3" s="2"/>
      <c r="B3" s="2"/>
      <c r="C3" s="2"/>
      <c r="D3" s="2"/>
    </row>
    <row r="4" ht="15" customHeight="1">
      <c r="A4" s="23" t="s">
        <v>174</v>
      </c>
    </row>
    <row r="5" ht="15" customHeight="1">
      <c r="A5" s="1" t="s">
        <v>187</v>
      </c>
    </row>
    <row r="6" spans="1:53" ht="5.25" customHeight="1" thickBot="1">
      <c r="A6" s="4"/>
      <c r="B6" s="4"/>
      <c r="C6" s="4"/>
      <c r="D6" s="4"/>
      <c r="E6" s="15"/>
      <c r="F6" s="15"/>
      <c r="G6" s="15"/>
      <c r="H6" s="15"/>
      <c r="I6" s="15"/>
      <c r="J6" s="15"/>
      <c r="K6" s="15"/>
      <c r="L6" s="15"/>
      <c r="M6" s="15"/>
      <c r="N6" s="15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15" customHeight="1" thickBot="1" thickTop="1">
      <c r="A7" s="7"/>
      <c r="B7" s="18"/>
      <c r="C7" s="7"/>
      <c r="D7" s="18"/>
      <c r="E7" s="24"/>
      <c r="F7" s="25"/>
      <c r="G7" s="24"/>
      <c r="H7" s="25"/>
      <c r="I7" s="24"/>
      <c r="J7" s="24"/>
      <c r="K7" s="24"/>
      <c r="L7" s="24"/>
      <c r="M7" s="24"/>
      <c r="N7" s="25"/>
      <c r="O7" s="80" t="s">
        <v>4</v>
      </c>
      <c r="P7" s="80"/>
      <c r="Q7" s="13"/>
      <c r="R7" s="13"/>
      <c r="S7" s="13"/>
      <c r="T7" s="13"/>
      <c r="U7" s="13"/>
      <c r="V7" s="18"/>
      <c r="W7" s="80" t="s">
        <v>5</v>
      </c>
      <c r="X7" s="80"/>
      <c r="Y7" s="13"/>
      <c r="Z7" s="13"/>
      <c r="AA7" s="13"/>
      <c r="AB7" s="13"/>
      <c r="AC7" s="13"/>
      <c r="AD7" s="18"/>
      <c r="AE7" s="80" t="s">
        <v>83</v>
      </c>
      <c r="AF7" s="80"/>
      <c r="AG7" s="13"/>
      <c r="AH7" s="13"/>
      <c r="AI7" s="13"/>
      <c r="AJ7" s="13"/>
      <c r="AK7" s="13"/>
      <c r="AL7" s="18"/>
      <c r="AM7" s="80" t="s">
        <v>191</v>
      </c>
      <c r="AN7" s="80"/>
      <c r="AO7" s="13"/>
      <c r="AP7" s="13"/>
      <c r="AQ7" s="13"/>
      <c r="AR7" s="13"/>
      <c r="AS7" s="13"/>
      <c r="AT7" s="18"/>
      <c r="AU7" s="80" t="s">
        <v>192</v>
      </c>
      <c r="AV7" s="80"/>
      <c r="AW7" s="13"/>
      <c r="AX7" s="13"/>
      <c r="AY7" s="13"/>
      <c r="AZ7" s="13"/>
      <c r="BA7" s="13"/>
    </row>
    <row r="8" spans="1:53" ht="15" customHeight="1" thickBot="1">
      <c r="A8" s="13"/>
      <c r="B8" s="18"/>
      <c r="C8" s="13" t="s">
        <v>3</v>
      </c>
      <c r="D8" s="18"/>
      <c r="E8" s="81" t="s">
        <v>4</v>
      </c>
      <c r="F8" s="82"/>
      <c r="G8" s="81" t="s">
        <v>5</v>
      </c>
      <c r="H8" s="82"/>
      <c r="I8" s="81" t="s">
        <v>83</v>
      </c>
      <c r="J8" s="82"/>
      <c r="K8" s="81" t="s">
        <v>191</v>
      </c>
      <c r="L8" s="82"/>
      <c r="M8" s="81" t="s">
        <v>192</v>
      </c>
      <c r="N8" s="82"/>
      <c r="O8" s="13" t="s">
        <v>6</v>
      </c>
      <c r="P8" s="18"/>
      <c r="Q8" s="13" t="s">
        <v>7</v>
      </c>
      <c r="R8" s="18"/>
      <c r="S8" s="13" t="s">
        <v>8</v>
      </c>
      <c r="T8" s="18"/>
      <c r="U8" s="13" t="s">
        <v>9</v>
      </c>
      <c r="V8" s="18"/>
      <c r="W8" s="13" t="s">
        <v>6</v>
      </c>
      <c r="X8" s="18"/>
      <c r="Y8" s="13" t="s">
        <v>7</v>
      </c>
      <c r="Z8" s="18"/>
      <c r="AA8" s="13" t="s">
        <v>8</v>
      </c>
      <c r="AB8" s="18"/>
      <c r="AC8" s="13" t="s">
        <v>9</v>
      </c>
      <c r="AD8" s="18"/>
      <c r="AE8" s="13" t="s">
        <v>6</v>
      </c>
      <c r="AF8" s="18"/>
      <c r="AG8" s="13" t="s">
        <v>7</v>
      </c>
      <c r="AH8" s="18"/>
      <c r="AI8" s="13" t="s">
        <v>8</v>
      </c>
      <c r="AJ8" s="18"/>
      <c r="AK8" s="13" t="s">
        <v>9</v>
      </c>
      <c r="AL8" s="18"/>
      <c r="AM8" s="13" t="s">
        <v>6</v>
      </c>
      <c r="AN8" s="18"/>
      <c r="AO8" s="13" t="s">
        <v>7</v>
      </c>
      <c r="AP8" s="18"/>
      <c r="AQ8" s="13" t="s">
        <v>8</v>
      </c>
      <c r="AR8" s="18"/>
      <c r="AS8" s="13" t="s">
        <v>9</v>
      </c>
      <c r="AT8" s="18"/>
      <c r="AU8" s="13" t="s">
        <v>6</v>
      </c>
      <c r="AV8" s="18"/>
      <c r="AW8" s="13" t="s">
        <v>7</v>
      </c>
      <c r="AX8" s="18"/>
      <c r="AY8" s="13" t="s">
        <v>8</v>
      </c>
      <c r="AZ8" s="18"/>
      <c r="BA8" s="13" t="s">
        <v>9</v>
      </c>
    </row>
    <row r="9" spans="1:53" ht="12">
      <c r="A9" s="7" t="s">
        <v>17</v>
      </c>
      <c r="B9" s="18"/>
      <c r="C9" s="120" t="s">
        <v>116</v>
      </c>
      <c r="D9" s="19"/>
      <c r="E9" s="63">
        <v>17.161889881859295</v>
      </c>
      <c r="F9" s="71"/>
      <c r="G9" s="63">
        <v>5.440573770491808</v>
      </c>
      <c r="H9" s="71"/>
      <c r="I9" s="63">
        <v>-1.6526763490129492</v>
      </c>
      <c r="J9" s="63"/>
      <c r="K9" s="63">
        <v>-75.01216064208191</v>
      </c>
      <c r="L9" s="63"/>
      <c r="M9" s="63">
        <v>-100</v>
      </c>
      <c r="N9" s="71"/>
      <c r="O9" s="63">
        <v>22.15350258952471</v>
      </c>
      <c r="P9" s="71"/>
      <c r="Q9" s="63">
        <v>20.295154960179328</v>
      </c>
      <c r="R9" s="71"/>
      <c r="S9" s="63">
        <v>15.345622788188207</v>
      </c>
      <c r="T9" s="71"/>
      <c r="U9" s="63">
        <v>11.77654378257429</v>
      </c>
      <c r="V9" s="71"/>
      <c r="W9" s="63">
        <v>9.114895658431287</v>
      </c>
      <c r="X9" s="71"/>
      <c r="Y9" s="63">
        <v>7.126730645704948</v>
      </c>
      <c r="Z9" s="71"/>
      <c r="AA9" s="63">
        <v>5.022727701390073</v>
      </c>
      <c r="AB9" s="71"/>
      <c r="AC9" s="63">
        <v>0.7689913396927706</v>
      </c>
      <c r="AD9" s="71"/>
      <c r="AE9" s="63">
        <v>-3.0793818659283545</v>
      </c>
      <c r="AF9" s="71"/>
      <c r="AG9" s="63">
        <v>-2.7546083291282053</v>
      </c>
      <c r="AH9" s="71"/>
      <c r="AI9" s="63">
        <v>-0.9584186391772276</v>
      </c>
      <c r="AJ9" s="71"/>
      <c r="AK9" s="63">
        <v>0.22348601849664362</v>
      </c>
      <c r="AL9" s="71"/>
      <c r="AM9" s="63">
        <v>0.7693250781585226</v>
      </c>
      <c r="AN9" s="71"/>
      <c r="AO9" s="63">
        <v>-100</v>
      </c>
      <c r="AP9" s="71"/>
      <c r="AQ9" s="63">
        <v>-100</v>
      </c>
      <c r="AR9" s="71"/>
      <c r="AS9" s="63">
        <v>-100</v>
      </c>
      <c r="AT9" s="71"/>
      <c r="AU9" s="63">
        <v>-100</v>
      </c>
      <c r="AV9" s="71"/>
      <c r="AW9" s="63" t="e">
        <v>#DIV/0!</v>
      </c>
      <c r="AX9" s="71"/>
      <c r="AY9" s="63" t="e">
        <v>#DIV/0!</v>
      </c>
      <c r="AZ9" s="71"/>
      <c r="BA9" s="63" t="e">
        <v>#DIV/0!</v>
      </c>
    </row>
    <row r="10" spans="1:53" ht="12">
      <c r="A10" s="7" t="s">
        <v>73</v>
      </c>
      <c r="B10" s="18"/>
      <c r="C10" s="120" t="s">
        <v>117</v>
      </c>
      <c r="D10" s="19"/>
      <c r="E10" s="63">
        <v>0.8652781101289975</v>
      </c>
      <c r="F10" s="71"/>
      <c r="G10" s="63">
        <v>0.7753103993093147</v>
      </c>
      <c r="H10" s="71"/>
      <c r="I10" s="63">
        <v>2.237169584881027</v>
      </c>
      <c r="J10" s="63"/>
      <c r="K10" s="63">
        <v>-74.55196537026728</v>
      </c>
      <c r="L10" s="63"/>
      <c r="M10" s="63">
        <v>-100</v>
      </c>
      <c r="N10" s="71"/>
      <c r="O10" s="63">
        <v>-0.6506423133077921</v>
      </c>
      <c r="P10" s="71"/>
      <c r="Q10" s="63">
        <v>0.2904883558063176</v>
      </c>
      <c r="R10" s="71"/>
      <c r="S10" s="63">
        <v>1.333736444558986</v>
      </c>
      <c r="T10" s="71"/>
      <c r="U10" s="63">
        <v>2.5053194121431144</v>
      </c>
      <c r="V10" s="71"/>
      <c r="W10" s="63">
        <v>2.2551756107664467</v>
      </c>
      <c r="X10" s="71"/>
      <c r="Y10" s="63">
        <v>1.099576594164775</v>
      </c>
      <c r="Z10" s="71"/>
      <c r="AA10" s="63">
        <v>0.4450857156831578</v>
      </c>
      <c r="AB10" s="71"/>
      <c r="AC10" s="63">
        <v>-0.6656915420003573</v>
      </c>
      <c r="AD10" s="71"/>
      <c r="AE10" s="63">
        <v>0.3906419549459583</v>
      </c>
      <c r="AF10" s="71"/>
      <c r="AG10" s="63">
        <v>2.75503801310395</v>
      </c>
      <c r="AH10" s="71"/>
      <c r="AI10" s="63">
        <v>2.954739123024863</v>
      </c>
      <c r="AJ10" s="71"/>
      <c r="AK10" s="63">
        <v>2.8643074440891425</v>
      </c>
      <c r="AL10" s="71"/>
      <c r="AM10" s="63">
        <v>2.9986404754012597</v>
      </c>
      <c r="AN10" s="71"/>
      <c r="AO10" s="63">
        <v>-100</v>
      </c>
      <c r="AP10" s="71"/>
      <c r="AQ10" s="63">
        <v>-100</v>
      </c>
      <c r="AR10" s="71"/>
      <c r="AS10" s="63">
        <v>-100</v>
      </c>
      <c r="AT10" s="71"/>
      <c r="AU10" s="63">
        <v>-100</v>
      </c>
      <c r="AV10" s="71"/>
      <c r="AW10" s="63" t="e">
        <v>#DIV/0!</v>
      </c>
      <c r="AX10" s="71"/>
      <c r="AY10" s="63" t="e">
        <v>#DIV/0!</v>
      </c>
      <c r="AZ10" s="71"/>
      <c r="BA10" s="63" t="e">
        <v>#DIV/0!</v>
      </c>
    </row>
    <row r="11" spans="1:53" ht="12">
      <c r="A11" s="7" t="s">
        <v>18</v>
      </c>
      <c r="B11" s="18"/>
      <c r="C11" s="120" t="s">
        <v>118</v>
      </c>
      <c r="D11" s="19"/>
      <c r="E11" s="63">
        <v>8.107592519684804</v>
      </c>
      <c r="F11" s="71"/>
      <c r="G11" s="63">
        <v>7.726390422375462</v>
      </c>
      <c r="H11" s="71"/>
      <c r="I11" s="63">
        <v>4.908727265240098</v>
      </c>
      <c r="J11" s="63"/>
      <c r="K11" s="63">
        <v>-74.30286748002058</v>
      </c>
      <c r="L11" s="63"/>
      <c r="M11" s="63">
        <v>-100</v>
      </c>
      <c r="N11" s="71"/>
      <c r="O11" s="63">
        <v>7.5548007521077265</v>
      </c>
      <c r="P11" s="71"/>
      <c r="Q11" s="63">
        <v>8.069463609294436</v>
      </c>
      <c r="R11" s="71"/>
      <c r="S11" s="63">
        <v>8.331955369911736</v>
      </c>
      <c r="T11" s="71"/>
      <c r="U11" s="63">
        <v>8.44751427654118</v>
      </c>
      <c r="V11" s="71"/>
      <c r="W11" s="63">
        <v>8.491046977988503</v>
      </c>
      <c r="X11" s="71"/>
      <c r="Y11" s="63">
        <v>8.21224471028481</v>
      </c>
      <c r="Z11" s="71"/>
      <c r="AA11" s="63">
        <v>7.542906164884378</v>
      </c>
      <c r="AB11" s="71"/>
      <c r="AC11" s="63">
        <v>6.722827168807632</v>
      </c>
      <c r="AD11" s="71"/>
      <c r="AE11" s="63">
        <v>5.932725654737658</v>
      </c>
      <c r="AF11" s="71"/>
      <c r="AG11" s="63">
        <v>5.065554279924345</v>
      </c>
      <c r="AH11" s="71"/>
      <c r="AI11" s="63">
        <v>4.415334294289952</v>
      </c>
      <c r="AJ11" s="71"/>
      <c r="AK11" s="63">
        <v>4.2661346714172765</v>
      </c>
      <c r="AL11" s="71"/>
      <c r="AM11" s="63">
        <v>4.336612823259656</v>
      </c>
      <c r="AN11" s="71"/>
      <c r="AO11" s="63">
        <v>-100</v>
      </c>
      <c r="AP11" s="71"/>
      <c r="AQ11" s="63">
        <v>-100</v>
      </c>
      <c r="AR11" s="71"/>
      <c r="AS11" s="63">
        <v>-100</v>
      </c>
      <c r="AT11" s="71"/>
      <c r="AU11" s="63">
        <v>-100</v>
      </c>
      <c r="AV11" s="71"/>
      <c r="AW11" s="63" t="e">
        <v>#DIV/0!</v>
      </c>
      <c r="AX11" s="71"/>
      <c r="AY11" s="63" t="e">
        <v>#DIV/0!</v>
      </c>
      <c r="AZ11" s="71"/>
      <c r="BA11" s="63" t="e">
        <v>#DIV/0!</v>
      </c>
    </row>
    <row r="12" spans="1:53" ht="12">
      <c r="A12" s="48" t="s">
        <v>74</v>
      </c>
      <c r="B12" s="18"/>
      <c r="C12" s="120" t="s">
        <v>119</v>
      </c>
      <c r="D12" s="19"/>
      <c r="E12" s="63">
        <v>6.274508420089653</v>
      </c>
      <c r="F12" s="71"/>
      <c r="G12" s="63">
        <v>11.039657287280068</v>
      </c>
      <c r="H12" s="71"/>
      <c r="I12" s="63">
        <v>13.963180803401777</v>
      </c>
      <c r="J12" s="63"/>
      <c r="K12" s="63">
        <v>-73.03560800105306</v>
      </c>
      <c r="L12" s="63"/>
      <c r="M12" s="63">
        <v>-100</v>
      </c>
      <c r="N12" s="71"/>
      <c r="O12" s="63">
        <v>9.696530856705365</v>
      </c>
      <c r="P12" s="71"/>
      <c r="Q12" s="63">
        <v>8.447082808658624</v>
      </c>
      <c r="R12" s="71"/>
      <c r="S12" s="63">
        <v>4.505220983170188</v>
      </c>
      <c r="T12" s="71"/>
      <c r="U12" s="63">
        <v>2.786178008578588</v>
      </c>
      <c r="V12" s="71"/>
      <c r="W12" s="63">
        <v>5.348440627177542</v>
      </c>
      <c r="X12" s="71"/>
      <c r="Y12" s="63">
        <v>9.09137153511168</v>
      </c>
      <c r="Z12" s="71"/>
      <c r="AA12" s="63">
        <v>13.363093191101338</v>
      </c>
      <c r="AB12" s="71"/>
      <c r="AC12" s="63">
        <v>16.293270292815286</v>
      </c>
      <c r="AD12" s="71"/>
      <c r="AE12" s="63">
        <v>14.77584547290165</v>
      </c>
      <c r="AF12" s="71"/>
      <c r="AG12" s="63">
        <v>13.415029731433826</v>
      </c>
      <c r="AH12" s="71"/>
      <c r="AI12" s="63">
        <v>13.868311710170689</v>
      </c>
      <c r="AJ12" s="71"/>
      <c r="AK12" s="63">
        <v>13.83897435315864</v>
      </c>
      <c r="AL12" s="71"/>
      <c r="AM12" s="63">
        <v>13.523127413660575</v>
      </c>
      <c r="AN12" s="71"/>
      <c r="AO12" s="63">
        <v>-100</v>
      </c>
      <c r="AP12" s="71"/>
      <c r="AQ12" s="63">
        <v>-100</v>
      </c>
      <c r="AR12" s="71"/>
      <c r="AS12" s="63">
        <v>-100</v>
      </c>
      <c r="AT12" s="71"/>
      <c r="AU12" s="63">
        <v>-100</v>
      </c>
      <c r="AV12" s="71"/>
      <c r="AW12" s="63" t="e">
        <v>#DIV/0!</v>
      </c>
      <c r="AX12" s="71"/>
      <c r="AY12" s="63" t="e">
        <v>#DIV/0!</v>
      </c>
      <c r="AZ12" s="71"/>
      <c r="BA12" s="63" t="e">
        <v>#DIV/0!</v>
      </c>
    </row>
    <row r="13" spans="1:53" ht="12">
      <c r="A13" s="7" t="s">
        <v>19</v>
      </c>
      <c r="B13" s="18"/>
      <c r="C13" s="120" t="s">
        <v>120</v>
      </c>
      <c r="D13" s="19"/>
      <c r="E13" s="63">
        <v>5.690107199230776</v>
      </c>
      <c r="F13" s="71"/>
      <c r="G13" s="63">
        <v>6.848381990823449</v>
      </c>
      <c r="H13" s="71"/>
      <c r="I13" s="63">
        <v>6.675352377756805</v>
      </c>
      <c r="J13" s="63"/>
      <c r="K13" s="63">
        <v>-73.80773180513667</v>
      </c>
      <c r="L13" s="63"/>
      <c r="M13" s="63">
        <v>-100</v>
      </c>
      <c r="N13" s="71"/>
      <c r="O13" s="63">
        <v>5.482309437191812</v>
      </c>
      <c r="P13" s="71"/>
      <c r="Q13" s="63">
        <v>5.643652390984899</v>
      </c>
      <c r="R13" s="71"/>
      <c r="S13" s="63">
        <v>5.74415912578401</v>
      </c>
      <c r="T13" s="71"/>
      <c r="U13" s="63">
        <v>5.881489302059872</v>
      </c>
      <c r="V13" s="71"/>
      <c r="W13" s="63">
        <v>6.4794460525021025</v>
      </c>
      <c r="X13" s="71"/>
      <c r="Y13" s="63">
        <v>6.886516285293576</v>
      </c>
      <c r="Z13" s="71"/>
      <c r="AA13" s="63">
        <v>7.065936579642851</v>
      </c>
      <c r="AB13" s="71"/>
      <c r="AC13" s="63">
        <v>6.950222282863727</v>
      </c>
      <c r="AD13" s="71"/>
      <c r="AE13" s="63">
        <v>6.47844420042869</v>
      </c>
      <c r="AF13" s="71"/>
      <c r="AG13" s="63">
        <v>6.4948485413746315</v>
      </c>
      <c r="AH13" s="71"/>
      <c r="AI13" s="63">
        <v>6.690396307952495</v>
      </c>
      <c r="AJ13" s="71"/>
      <c r="AK13" s="63">
        <v>7.022908706393238</v>
      </c>
      <c r="AL13" s="71"/>
      <c r="AM13" s="63">
        <v>7.636546250504916</v>
      </c>
      <c r="AN13" s="71"/>
      <c r="AO13" s="63">
        <v>-100</v>
      </c>
      <c r="AP13" s="71"/>
      <c r="AQ13" s="63">
        <v>-100</v>
      </c>
      <c r="AR13" s="71"/>
      <c r="AS13" s="63">
        <v>-100</v>
      </c>
      <c r="AT13" s="71"/>
      <c r="AU13" s="63">
        <v>-100</v>
      </c>
      <c r="AV13" s="71"/>
      <c r="AW13" s="63" t="e">
        <v>#DIV/0!</v>
      </c>
      <c r="AX13" s="71"/>
      <c r="AY13" s="63" t="e">
        <v>#DIV/0!</v>
      </c>
      <c r="AZ13" s="71"/>
      <c r="BA13" s="63" t="e">
        <v>#DIV/0!</v>
      </c>
    </row>
    <row r="14" spans="1:53" ht="12">
      <c r="A14" s="8" t="s">
        <v>75</v>
      </c>
      <c r="B14" s="18"/>
      <c r="C14" s="120" t="s">
        <v>122</v>
      </c>
      <c r="D14" s="19"/>
      <c r="E14" s="63">
        <v>7.417097830131758</v>
      </c>
      <c r="F14" s="71"/>
      <c r="G14" s="63">
        <v>8.330407707114773</v>
      </c>
      <c r="H14" s="71"/>
      <c r="I14" s="63">
        <v>8.064300034457306</v>
      </c>
      <c r="J14" s="63"/>
      <c r="K14" s="63">
        <v>-73.37471414741086</v>
      </c>
      <c r="L14" s="63"/>
      <c r="M14" s="63">
        <v>-100</v>
      </c>
      <c r="N14" s="71"/>
      <c r="O14" s="63">
        <v>6.998746750872953</v>
      </c>
      <c r="P14" s="71"/>
      <c r="Q14" s="63">
        <v>7.5103846154868314</v>
      </c>
      <c r="R14" s="71"/>
      <c r="S14" s="63">
        <v>7.569202549228304</v>
      </c>
      <c r="T14" s="71"/>
      <c r="U14" s="63">
        <v>7.576066859641206</v>
      </c>
      <c r="V14" s="71"/>
      <c r="W14" s="63">
        <v>8.164455097118495</v>
      </c>
      <c r="X14" s="71"/>
      <c r="Y14" s="63">
        <v>8.59159114765009</v>
      </c>
      <c r="Z14" s="71"/>
      <c r="AA14" s="63">
        <v>8.566271570418426</v>
      </c>
      <c r="AB14" s="71"/>
      <c r="AC14" s="63">
        <v>8.00499917132267</v>
      </c>
      <c r="AD14" s="71"/>
      <c r="AE14" s="63">
        <v>7.133193274478855</v>
      </c>
      <c r="AF14" s="71"/>
      <c r="AG14" s="63">
        <v>7.361442661823436</v>
      </c>
      <c r="AH14" s="71"/>
      <c r="AI14" s="63">
        <v>8.225639664078432</v>
      </c>
      <c r="AJ14" s="71"/>
      <c r="AK14" s="63">
        <v>9.467064804375557</v>
      </c>
      <c r="AL14" s="71"/>
      <c r="AM14" s="63">
        <v>10.559508966605268</v>
      </c>
      <c r="AN14" s="71"/>
      <c r="AO14" s="63">
        <v>-100</v>
      </c>
      <c r="AP14" s="71"/>
      <c r="AQ14" s="63">
        <v>-100</v>
      </c>
      <c r="AR14" s="71"/>
      <c r="AS14" s="63">
        <v>-100</v>
      </c>
      <c r="AT14" s="71"/>
      <c r="AU14" s="63">
        <v>-100</v>
      </c>
      <c r="AV14" s="71"/>
      <c r="AW14" s="63" t="e">
        <v>#DIV/0!</v>
      </c>
      <c r="AX14" s="71"/>
      <c r="AY14" s="63" t="e">
        <v>#DIV/0!</v>
      </c>
      <c r="AZ14" s="71"/>
      <c r="BA14" s="63" t="e">
        <v>#DIV/0!</v>
      </c>
    </row>
    <row r="15" spans="1:53" ht="12">
      <c r="A15" s="8" t="s">
        <v>76</v>
      </c>
      <c r="B15" s="18"/>
      <c r="C15" s="120" t="s">
        <v>123</v>
      </c>
      <c r="D15" s="19"/>
      <c r="E15" s="63">
        <v>3.001507018261984</v>
      </c>
      <c r="F15" s="71"/>
      <c r="G15" s="63">
        <v>4.442236869582938</v>
      </c>
      <c r="H15" s="71"/>
      <c r="I15" s="63">
        <v>4.336374199482451</v>
      </c>
      <c r="J15" s="63"/>
      <c r="K15" s="63">
        <v>-74.56298470495449</v>
      </c>
      <c r="L15" s="63"/>
      <c r="M15" s="63">
        <v>-100</v>
      </c>
      <c r="N15" s="71"/>
      <c r="O15" s="63">
        <v>3.1429655087130692</v>
      </c>
      <c r="P15" s="71"/>
      <c r="Q15" s="63">
        <v>2.7624792125931386</v>
      </c>
      <c r="R15" s="71"/>
      <c r="S15" s="63">
        <v>2.897758426913688</v>
      </c>
      <c r="T15" s="71"/>
      <c r="U15" s="63">
        <v>3.2023711741704153</v>
      </c>
      <c r="V15" s="71"/>
      <c r="W15" s="63">
        <v>3.7828808408225667</v>
      </c>
      <c r="X15" s="71"/>
      <c r="Y15" s="63">
        <v>4.13326004334329</v>
      </c>
      <c r="Z15" s="71"/>
      <c r="AA15" s="63">
        <v>4.619730122121513</v>
      </c>
      <c r="AB15" s="71"/>
      <c r="AC15" s="63">
        <v>5.211953207904441</v>
      </c>
      <c r="AD15" s="71"/>
      <c r="AE15" s="63">
        <v>5.3863944375699635</v>
      </c>
      <c r="AF15" s="71"/>
      <c r="AG15" s="63">
        <v>5.035612153366098</v>
      </c>
      <c r="AH15" s="71"/>
      <c r="AI15" s="63">
        <v>4.092849245326691</v>
      </c>
      <c r="AJ15" s="71"/>
      <c r="AK15" s="63">
        <v>2.8880172610616484</v>
      </c>
      <c r="AL15" s="71"/>
      <c r="AM15" s="63">
        <v>2.6805574611951544</v>
      </c>
      <c r="AN15" s="71"/>
      <c r="AO15" s="63">
        <v>-100</v>
      </c>
      <c r="AP15" s="71"/>
      <c r="AQ15" s="63">
        <v>-100</v>
      </c>
      <c r="AR15" s="71"/>
      <c r="AS15" s="63">
        <v>-100</v>
      </c>
      <c r="AT15" s="71"/>
      <c r="AU15" s="63">
        <v>-100</v>
      </c>
      <c r="AV15" s="71"/>
      <c r="AW15" s="63" t="e">
        <v>#DIV/0!</v>
      </c>
      <c r="AX15" s="71"/>
      <c r="AY15" s="63" t="e">
        <v>#DIV/0!</v>
      </c>
      <c r="AZ15" s="71"/>
      <c r="BA15" s="63" t="e">
        <v>#DIV/0!</v>
      </c>
    </row>
    <row r="16" spans="1:53" ht="13.5" thickBot="1">
      <c r="A16" s="87" t="s">
        <v>28</v>
      </c>
      <c r="B16" s="29"/>
      <c r="C16" s="68"/>
      <c r="D16" s="17"/>
      <c r="E16" s="88">
        <v>6.337822501615076</v>
      </c>
      <c r="F16" s="76"/>
      <c r="G16" s="88">
        <v>7.274668291925734</v>
      </c>
      <c r="H16" s="76"/>
      <c r="I16" s="88">
        <v>6.7349912452773</v>
      </c>
      <c r="J16" s="76"/>
      <c r="K16" s="88">
        <v>-73.87241013538994</v>
      </c>
      <c r="L16" s="76"/>
      <c r="M16" s="88">
        <v>-100</v>
      </c>
      <c r="N16" s="76"/>
      <c r="O16" s="88">
        <v>6.400734236957417</v>
      </c>
      <c r="P16" s="76"/>
      <c r="Q16" s="88">
        <v>6.515103821264345</v>
      </c>
      <c r="R16" s="76"/>
      <c r="S16" s="88">
        <v>6.252192837321879</v>
      </c>
      <c r="T16" s="76"/>
      <c r="U16" s="88">
        <v>6.1907357026135035</v>
      </c>
      <c r="V16" s="76"/>
      <c r="W16" s="88">
        <v>6.780668727408123</v>
      </c>
      <c r="X16" s="76"/>
      <c r="Y16" s="88">
        <v>7.268913529714793</v>
      </c>
      <c r="Z16" s="76"/>
      <c r="AA16" s="88">
        <v>7.5647123957623075</v>
      </c>
      <c r="AB16" s="76"/>
      <c r="AC16" s="88">
        <v>7.46696481304725</v>
      </c>
      <c r="AD16" s="76"/>
      <c r="AE16" s="88">
        <v>6.82433186513709</v>
      </c>
      <c r="AF16" s="76"/>
      <c r="AG16" s="88">
        <v>6.587502514006749</v>
      </c>
      <c r="AH16" s="76"/>
      <c r="AI16" s="88">
        <v>6.656934380885815</v>
      </c>
      <c r="AJ16" s="76"/>
      <c r="AK16" s="88">
        <v>6.869667479518182</v>
      </c>
      <c r="AL16" s="76"/>
      <c r="AM16" s="88">
        <v>7.2749709364528625</v>
      </c>
      <c r="AN16" s="76"/>
      <c r="AO16" s="88">
        <v>-100</v>
      </c>
      <c r="AP16" s="76"/>
      <c r="AQ16" s="88">
        <v>-100</v>
      </c>
      <c r="AR16" s="76"/>
      <c r="AS16" s="88">
        <v>-100</v>
      </c>
      <c r="AT16" s="76"/>
      <c r="AU16" s="88">
        <v>-100</v>
      </c>
      <c r="AV16" s="76"/>
      <c r="AW16" s="88" t="e">
        <v>#DIV/0!</v>
      </c>
      <c r="AX16" s="76"/>
      <c r="AY16" s="88" t="e">
        <v>#DIV/0!</v>
      </c>
      <c r="AZ16" s="76"/>
      <c r="BA16" s="88" t="e">
        <v>#DIV/0!</v>
      </c>
    </row>
    <row r="29" spans="37:39" ht="12">
      <c r="AK29" s="14"/>
      <c r="AL29" s="14"/>
      <c r="AM29" s="14"/>
    </row>
  </sheetData>
  <printOptions horizontalCentered="1"/>
  <pageMargins left="0.3937007874015748" right="0.3937007874015748" top="0.1968503937007874" bottom="0.3937007874015748" header="0.5118110236220472" footer="0.5118110236220472"/>
  <pageSetup horizontalDpi="360" verticalDpi="36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101422"/>
  <dimension ref="A1:BK29"/>
  <sheetViews>
    <sheetView workbookViewId="0" topLeftCell="A1">
      <selection activeCell="A1" sqref="A1"/>
    </sheetView>
  </sheetViews>
  <sheetFormatPr defaultColWidth="11.421875" defaultRowHeight="12.75"/>
  <cols>
    <col min="1" max="1" width="25.7109375" style="0" customWidth="1"/>
    <col min="2" max="2" width="0.5625" style="0" customWidth="1"/>
    <col min="3" max="3" width="6.7109375" style="0" customWidth="1"/>
    <col min="4" max="4" width="0.5625" style="0" customWidth="1"/>
    <col min="5" max="5" width="8.7109375" style="14" hidden="1" customWidth="1"/>
    <col min="6" max="6" width="0.5625" style="0" hidden="1" customWidth="1"/>
    <col min="7" max="7" width="8.7109375" style="14" hidden="1" customWidth="1"/>
    <col min="8" max="8" width="0.5625" style="14" hidden="1" customWidth="1"/>
    <col min="9" max="9" width="8.7109375" style="14" customWidth="1"/>
    <col min="10" max="10" width="0.5625" style="14" customWidth="1"/>
    <col min="11" max="11" width="8.7109375" style="14" customWidth="1"/>
    <col min="12" max="12" width="0.5625" style="14" customWidth="1"/>
    <col min="13" max="13" width="8.7109375" style="14" hidden="1" customWidth="1"/>
    <col min="14" max="14" width="0.5625" style="14" hidden="1" customWidth="1"/>
    <col min="15" max="15" width="8.7109375" style="14" hidden="1" customWidth="1"/>
    <col min="16" max="16" width="0.5625" style="14" hidden="1" customWidth="1"/>
    <col min="17" max="17" width="8.7109375" style="0" hidden="1" customWidth="1"/>
    <col min="18" max="18" width="0.5625" style="0" hidden="1" customWidth="1"/>
    <col min="19" max="19" width="8.7109375" style="0" hidden="1" customWidth="1"/>
    <col min="20" max="20" width="0.5625" style="0" hidden="1" customWidth="1"/>
    <col min="21" max="21" width="8.7109375" style="0" hidden="1" customWidth="1"/>
    <col min="22" max="22" width="0.5625" style="0" hidden="1" customWidth="1"/>
    <col min="23" max="23" width="8.7109375" style="0" hidden="1" customWidth="1"/>
    <col min="24" max="24" width="0.5625" style="14" hidden="1" customWidth="1"/>
    <col min="25" max="25" width="8.7109375" style="0" hidden="1" customWidth="1"/>
    <col min="26" max="26" width="0.5625" style="0" hidden="1" customWidth="1"/>
    <col min="27" max="27" width="8.7109375" style="0" hidden="1" customWidth="1"/>
    <col min="28" max="28" width="0.5625" style="0" hidden="1" customWidth="1"/>
    <col min="29" max="29" width="8.7109375" style="0" hidden="1" customWidth="1"/>
    <col min="30" max="30" width="0.5625" style="0" hidden="1" customWidth="1"/>
    <col min="31" max="31" width="8.7109375" style="0" hidden="1" customWidth="1"/>
    <col min="32" max="32" width="0.5625" style="0" hidden="1" customWidth="1"/>
    <col min="33" max="33" width="8.7109375" style="0" customWidth="1"/>
    <col min="34" max="34" width="0.5625" style="0" customWidth="1"/>
    <col min="35" max="35" width="8.7109375" style="0" customWidth="1"/>
    <col min="36" max="36" width="0.5625" style="0" customWidth="1"/>
    <col min="37" max="37" width="8.7109375" style="0" customWidth="1"/>
    <col min="38" max="38" width="0.5625" style="0" customWidth="1"/>
    <col min="39" max="39" width="8.7109375" style="0" customWidth="1"/>
    <col min="40" max="40" width="0.5625" style="0" customWidth="1"/>
    <col min="41" max="41" width="8.7109375" style="0" customWidth="1"/>
    <col min="42" max="42" width="0.5625" style="0" customWidth="1"/>
    <col min="43" max="43" width="8.7109375" style="0" customWidth="1"/>
    <col min="44" max="44" width="0.5625" style="0" customWidth="1"/>
    <col min="45" max="45" width="8.7109375" style="0" customWidth="1"/>
    <col min="46" max="46" width="0.5625" style="0" customWidth="1"/>
    <col min="47" max="47" width="8.7109375" style="0" customWidth="1"/>
    <col min="48" max="48" width="0.5625" style="0" customWidth="1"/>
    <col min="49" max="49" width="8.7109375" style="0" customWidth="1"/>
    <col min="50" max="50" width="0.5625" style="0" hidden="1" customWidth="1"/>
    <col min="51" max="51" width="8.7109375" style="0" hidden="1" customWidth="1"/>
    <col min="52" max="52" width="0.5625" style="0" hidden="1" customWidth="1"/>
    <col min="53" max="53" width="8.7109375" style="0" hidden="1" customWidth="1"/>
    <col min="54" max="54" width="0.5625" style="0" hidden="1" customWidth="1"/>
    <col min="55" max="55" width="8.7109375" style="0" hidden="1" customWidth="1"/>
    <col min="56" max="56" width="0.5625" style="0" hidden="1" customWidth="1"/>
    <col min="57" max="57" width="8.7109375" style="0" hidden="1" customWidth="1"/>
    <col min="58" max="58" width="0.5625" style="0" hidden="1" customWidth="1"/>
    <col min="59" max="59" width="8.7109375" style="0" hidden="1" customWidth="1"/>
    <col min="60" max="60" width="0.5625" style="0" hidden="1" customWidth="1"/>
    <col min="61" max="61" width="8.7109375" style="0" hidden="1" customWidth="1"/>
    <col min="62" max="62" width="0.5625" style="0" hidden="1" customWidth="1"/>
    <col min="63" max="63" width="8.7109375" style="0" hidden="1" customWidth="1"/>
  </cols>
  <sheetData>
    <row r="1" spans="1:24" s="21" customFormat="1" ht="16.5" customHeight="1">
      <c r="A1" s="20" t="s">
        <v>65</v>
      </c>
      <c r="E1" s="22"/>
      <c r="G1" s="22"/>
      <c r="H1" s="22"/>
      <c r="I1" s="22"/>
      <c r="J1" s="22"/>
      <c r="K1" s="22"/>
      <c r="L1" s="22"/>
      <c r="M1" s="22"/>
      <c r="N1" s="22"/>
      <c r="O1" s="22"/>
      <c r="P1" s="22"/>
      <c r="X1" s="22"/>
    </row>
    <row r="2" spans="1:24" s="21" customFormat="1" ht="16.5" customHeight="1">
      <c r="A2" s="3" t="s">
        <v>193</v>
      </c>
      <c r="E2" s="22"/>
      <c r="G2" s="22"/>
      <c r="H2" s="22"/>
      <c r="I2" s="22"/>
      <c r="J2" s="22"/>
      <c r="K2" s="22"/>
      <c r="L2" s="22"/>
      <c r="M2" s="22"/>
      <c r="N2" s="22"/>
      <c r="O2" s="22"/>
      <c r="P2" s="22"/>
      <c r="X2" s="22"/>
    </row>
    <row r="3" spans="1:6" ht="19.5" customHeight="1">
      <c r="A3" s="2"/>
      <c r="B3" s="2"/>
      <c r="C3" s="2"/>
      <c r="D3" s="2"/>
      <c r="F3" s="2"/>
    </row>
    <row r="4" ht="15" customHeight="1">
      <c r="A4" s="23" t="s">
        <v>173</v>
      </c>
    </row>
    <row r="5" ht="15" customHeight="1">
      <c r="A5" s="1" t="s">
        <v>186</v>
      </c>
    </row>
    <row r="6" spans="1:63" ht="5.25" customHeight="1" thickBot="1">
      <c r="A6" s="4"/>
      <c r="B6" s="4"/>
      <c r="C6" s="4"/>
      <c r="D6" s="4"/>
      <c r="E6" s="15"/>
      <c r="F6" s="4"/>
      <c r="G6" s="15"/>
      <c r="H6" s="15"/>
      <c r="I6" s="15"/>
      <c r="J6" s="15"/>
      <c r="K6" s="15"/>
      <c r="L6" s="15"/>
      <c r="M6" s="15"/>
      <c r="N6" s="15"/>
      <c r="O6" s="15"/>
      <c r="P6" s="15"/>
      <c r="Q6" s="4"/>
      <c r="R6" s="4"/>
      <c r="S6" s="4"/>
      <c r="T6" s="4"/>
      <c r="U6" s="4"/>
      <c r="V6" s="4"/>
      <c r="W6" s="4"/>
      <c r="X6" s="15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spans="1:63" ht="15" customHeight="1" thickBot="1" thickTop="1">
      <c r="A7" s="7"/>
      <c r="B7" s="18"/>
      <c r="C7" s="7"/>
      <c r="D7" s="18"/>
      <c r="E7" s="24"/>
      <c r="F7" s="18"/>
      <c r="G7" s="24"/>
      <c r="H7" s="25"/>
      <c r="I7" s="24"/>
      <c r="J7" s="25"/>
      <c r="K7" s="24"/>
      <c r="L7" s="24"/>
      <c r="M7" s="24"/>
      <c r="N7" s="24"/>
      <c r="O7" s="24"/>
      <c r="P7" s="25"/>
      <c r="Q7" s="80" t="s">
        <v>90</v>
      </c>
      <c r="R7" s="80"/>
      <c r="S7" s="13"/>
      <c r="T7" s="13"/>
      <c r="U7" s="13"/>
      <c r="V7" s="13"/>
      <c r="W7" s="13"/>
      <c r="X7" s="25"/>
      <c r="Y7" s="80" t="s">
        <v>4</v>
      </c>
      <c r="Z7" s="80"/>
      <c r="AA7" s="13"/>
      <c r="AB7" s="13"/>
      <c r="AC7" s="13"/>
      <c r="AD7" s="13"/>
      <c r="AE7" s="13"/>
      <c r="AF7" s="18"/>
      <c r="AG7" s="80" t="s">
        <v>5</v>
      </c>
      <c r="AH7" s="80"/>
      <c r="AI7" s="13"/>
      <c r="AJ7" s="13"/>
      <c r="AK7" s="13"/>
      <c r="AL7" s="13"/>
      <c r="AM7" s="13"/>
      <c r="AN7" s="18"/>
      <c r="AO7" s="80" t="s">
        <v>83</v>
      </c>
      <c r="AP7" s="80"/>
      <c r="AQ7" s="13"/>
      <c r="AR7" s="13"/>
      <c r="AS7" s="13"/>
      <c r="AT7" s="13"/>
      <c r="AU7" s="13"/>
      <c r="AV7" s="18"/>
      <c r="AW7" s="80" t="s">
        <v>191</v>
      </c>
      <c r="AX7" s="80"/>
      <c r="AY7" s="13"/>
      <c r="AZ7" s="13"/>
      <c r="BA7" s="13"/>
      <c r="BB7" s="13"/>
      <c r="BC7" s="13"/>
      <c r="BD7" s="18"/>
      <c r="BE7" s="80" t="s">
        <v>192</v>
      </c>
      <c r="BF7" s="80"/>
      <c r="BG7" s="13"/>
      <c r="BH7" s="13"/>
      <c r="BI7" s="13"/>
      <c r="BJ7" s="13"/>
      <c r="BK7" s="13"/>
    </row>
    <row r="8" spans="1:63" ht="15" customHeight="1" thickBot="1">
      <c r="A8" s="13"/>
      <c r="B8" s="18"/>
      <c r="C8" s="13" t="s">
        <v>3</v>
      </c>
      <c r="D8" s="18"/>
      <c r="E8" s="81" t="s">
        <v>90</v>
      </c>
      <c r="F8" s="18"/>
      <c r="G8" s="81" t="s">
        <v>4</v>
      </c>
      <c r="H8" s="82"/>
      <c r="I8" s="81" t="s">
        <v>5</v>
      </c>
      <c r="J8" s="82"/>
      <c r="K8" s="81" t="s">
        <v>83</v>
      </c>
      <c r="L8" s="82"/>
      <c r="M8" s="81" t="s">
        <v>191</v>
      </c>
      <c r="N8" s="82"/>
      <c r="O8" s="81" t="s">
        <v>192</v>
      </c>
      <c r="P8" s="82"/>
      <c r="Q8" s="13" t="s">
        <v>6</v>
      </c>
      <c r="R8" s="18"/>
      <c r="S8" s="13" t="s">
        <v>7</v>
      </c>
      <c r="T8" s="18"/>
      <c r="U8" s="13" t="s">
        <v>8</v>
      </c>
      <c r="V8" s="18"/>
      <c r="W8" s="13" t="s">
        <v>9</v>
      </c>
      <c r="X8" s="82"/>
      <c r="Y8" s="13" t="s">
        <v>6</v>
      </c>
      <c r="Z8" s="18"/>
      <c r="AA8" s="13" t="s">
        <v>7</v>
      </c>
      <c r="AB8" s="18"/>
      <c r="AC8" s="13" t="s">
        <v>8</v>
      </c>
      <c r="AD8" s="18"/>
      <c r="AE8" s="13" t="s">
        <v>9</v>
      </c>
      <c r="AF8" s="18"/>
      <c r="AG8" s="13" t="s">
        <v>6</v>
      </c>
      <c r="AH8" s="18"/>
      <c r="AI8" s="13" t="s">
        <v>7</v>
      </c>
      <c r="AJ8" s="18"/>
      <c r="AK8" s="13" t="s">
        <v>8</v>
      </c>
      <c r="AL8" s="18"/>
      <c r="AM8" s="13" t="s">
        <v>9</v>
      </c>
      <c r="AN8" s="18"/>
      <c r="AO8" s="13" t="s">
        <v>6</v>
      </c>
      <c r="AP8" s="18"/>
      <c r="AQ8" s="13" t="s">
        <v>7</v>
      </c>
      <c r="AR8" s="18"/>
      <c r="AS8" s="13" t="s">
        <v>8</v>
      </c>
      <c r="AT8" s="18"/>
      <c r="AU8" s="13" t="s">
        <v>9</v>
      </c>
      <c r="AV8" s="18"/>
      <c r="AW8" s="13" t="s">
        <v>6</v>
      </c>
      <c r="AX8" s="18"/>
      <c r="AY8" s="13" t="s">
        <v>7</v>
      </c>
      <c r="AZ8" s="18"/>
      <c r="BA8" s="13" t="s">
        <v>8</v>
      </c>
      <c r="BB8" s="18"/>
      <c r="BC8" s="13" t="s">
        <v>9</v>
      </c>
      <c r="BD8" s="18"/>
      <c r="BE8" s="13" t="s">
        <v>6</v>
      </c>
      <c r="BF8" s="18"/>
      <c r="BG8" s="13" t="s">
        <v>7</v>
      </c>
      <c r="BH8" s="18"/>
      <c r="BI8" s="13" t="s">
        <v>8</v>
      </c>
      <c r="BJ8" s="18"/>
      <c r="BK8" s="13" t="s">
        <v>9</v>
      </c>
    </row>
    <row r="9" spans="1:63" ht="12">
      <c r="A9" s="7" t="s">
        <v>17</v>
      </c>
      <c r="B9" s="18"/>
      <c r="C9" s="119" t="s">
        <v>116</v>
      </c>
      <c r="D9" s="19"/>
      <c r="E9" s="91">
        <v>541473</v>
      </c>
      <c r="F9" s="92"/>
      <c r="G9" s="91">
        <v>634400</v>
      </c>
      <c r="H9" s="92"/>
      <c r="I9" s="91">
        <v>668915</v>
      </c>
      <c r="J9" s="92"/>
      <c r="K9" s="91">
        <v>657860</v>
      </c>
      <c r="L9" s="91"/>
      <c r="M9" s="91">
        <v>164385</v>
      </c>
      <c r="N9" s="91"/>
      <c r="O9" s="91">
        <v>0</v>
      </c>
      <c r="P9" s="92"/>
      <c r="Q9" s="91">
        <v>126278</v>
      </c>
      <c r="R9" s="92"/>
      <c r="S9" s="91">
        <v>130711</v>
      </c>
      <c r="T9" s="92"/>
      <c r="U9" s="91">
        <v>137896</v>
      </c>
      <c r="V9" s="92"/>
      <c r="W9" s="91">
        <v>146588</v>
      </c>
      <c r="X9" s="92"/>
      <c r="Y9" s="91">
        <v>154253</v>
      </c>
      <c r="Z9" s="92"/>
      <c r="AA9" s="91">
        <v>157239</v>
      </c>
      <c r="AB9" s="92"/>
      <c r="AC9" s="91">
        <v>159057</v>
      </c>
      <c r="AD9" s="92"/>
      <c r="AE9" s="91">
        <v>163851</v>
      </c>
      <c r="AF9" s="92"/>
      <c r="AG9" s="91">
        <v>168313</v>
      </c>
      <c r="AH9" s="92"/>
      <c r="AI9" s="91">
        <v>168445</v>
      </c>
      <c r="AJ9" s="92"/>
      <c r="AK9" s="91">
        <v>167046</v>
      </c>
      <c r="AL9" s="92"/>
      <c r="AM9" s="91">
        <v>165111</v>
      </c>
      <c r="AN9" s="92"/>
      <c r="AO9" s="91">
        <v>163130</v>
      </c>
      <c r="AP9" s="92"/>
      <c r="AQ9" s="91">
        <v>163805</v>
      </c>
      <c r="AR9" s="92"/>
      <c r="AS9" s="91">
        <v>165445</v>
      </c>
      <c r="AT9" s="92"/>
      <c r="AU9" s="91">
        <v>165480</v>
      </c>
      <c r="AV9" s="92"/>
      <c r="AW9" s="91">
        <v>164385</v>
      </c>
      <c r="AX9" s="92"/>
      <c r="AY9" s="91">
        <v>0</v>
      </c>
      <c r="AZ9" s="92"/>
      <c r="BA9" s="91">
        <v>0</v>
      </c>
      <c r="BB9" s="92"/>
      <c r="BC9" s="91">
        <v>0</v>
      </c>
      <c r="BD9" s="92"/>
      <c r="BE9" s="91">
        <v>0</v>
      </c>
      <c r="BF9" s="92"/>
      <c r="BG9" s="91">
        <v>0</v>
      </c>
      <c r="BH9" s="92"/>
      <c r="BI9" s="91">
        <v>0</v>
      </c>
      <c r="BJ9" s="92"/>
      <c r="BK9" s="91">
        <v>0</v>
      </c>
    </row>
    <row r="10" spans="1:63" ht="12">
      <c r="A10" s="7" t="s">
        <v>73</v>
      </c>
      <c r="B10" s="18"/>
      <c r="C10" s="119" t="s">
        <v>117</v>
      </c>
      <c r="D10" s="19"/>
      <c r="E10" s="91">
        <v>810722</v>
      </c>
      <c r="F10" s="92"/>
      <c r="G10" s="91">
        <v>817737</v>
      </c>
      <c r="H10" s="92"/>
      <c r="I10" s="91">
        <v>824077</v>
      </c>
      <c r="J10" s="92"/>
      <c r="K10" s="91">
        <v>842513</v>
      </c>
      <c r="L10" s="91"/>
      <c r="M10" s="91">
        <v>214403</v>
      </c>
      <c r="N10" s="91"/>
      <c r="O10" s="91">
        <v>0</v>
      </c>
      <c r="P10" s="92"/>
      <c r="Q10" s="91">
        <v>204106</v>
      </c>
      <c r="R10" s="92"/>
      <c r="S10" s="91">
        <v>202762</v>
      </c>
      <c r="T10" s="92"/>
      <c r="U10" s="91">
        <v>201764</v>
      </c>
      <c r="V10" s="92"/>
      <c r="W10" s="91">
        <v>202090</v>
      </c>
      <c r="X10" s="92"/>
      <c r="Y10" s="91">
        <v>202778</v>
      </c>
      <c r="Z10" s="92"/>
      <c r="AA10" s="91">
        <v>203351</v>
      </c>
      <c r="AB10" s="92"/>
      <c r="AC10" s="91">
        <v>204455</v>
      </c>
      <c r="AD10" s="92"/>
      <c r="AE10" s="91">
        <v>207153</v>
      </c>
      <c r="AF10" s="92"/>
      <c r="AG10" s="91">
        <v>207351</v>
      </c>
      <c r="AH10" s="92"/>
      <c r="AI10" s="91">
        <v>205587</v>
      </c>
      <c r="AJ10" s="92"/>
      <c r="AK10" s="91">
        <v>205365</v>
      </c>
      <c r="AL10" s="92"/>
      <c r="AM10" s="91">
        <v>205774</v>
      </c>
      <c r="AN10" s="92"/>
      <c r="AO10" s="91">
        <v>208161</v>
      </c>
      <c r="AP10" s="92"/>
      <c r="AQ10" s="91">
        <v>211251</v>
      </c>
      <c r="AR10" s="92"/>
      <c r="AS10" s="91">
        <v>211433</v>
      </c>
      <c r="AT10" s="92"/>
      <c r="AU10" s="91">
        <v>211668</v>
      </c>
      <c r="AV10" s="92"/>
      <c r="AW10" s="91">
        <v>214403</v>
      </c>
      <c r="AX10" s="92"/>
      <c r="AY10" s="91">
        <v>0</v>
      </c>
      <c r="AZ10" s="92"/>
      <c r="BA10" s="91">
        <v>0</v>
      </c>
      <c r="BB10" s="92"/>
      <c r="BC10" s="91">
        <v>0</v>
      </c>
      <c r="BD10" s="92"/>
      <c r="BE10" s="91">
        <v>0</v>
      </c>
      <c r="BF10" s="92"/>
      <c r="BG10" s="91">
        <v>0</v>
      </c>
      <c r="BH10" s="92"/>
      <c r="BI10" s="91">
        <v>0</v>
      </c>
      <c r="BJ10" s="92"/>
      <c r="BK10" s="91">
        <v>0</v>
      </c>
    </row>
    <row r="11" spans="1:63" ht="12">
      <c r="A11" s="7" t="s">
        <v>18</v>
      </c>
      <c r="B11" s="18"/>
      <c r="C11" s="119" t="s">
        <v>118</v>
      </c>
      <c r="D11" s="19"/>
      <c r="E11" s="91">
        <v>8465793</v>
      </c>
      <c r="F11" s="92"/>
      <c r="G11" s="91">
        <v>9152165</v>
      </c>
      <c r="H11" s="92"/>
      <c r="I11" s="91">
        <v>9859297</v>
      </c>
      <c r="J11" s="92"/>
      <c r="K11" s="91">
        <v>10343263</v>
      </c>
      <c r="L11" s="91"/>
      <c r="M11" s="91">
        <v>2657922</v>
      </c>
      <c r="N11" s="91"/>
      <c r="O11" s="91">
        <v>0</v>
      </c>
      <c r="P11" s="92"/>
      <c r="Q11" s="91">
        <v>2060875</v>
      </c>
      <c r="R11" s="92"/>
      <c r="S11" s="91">
        <v>2092952</v>
      </c>
      <c r="T11" s="92"/>
      <c r="U11" s="91">
        <v>2134793</v>
      </c>
      <c r="V11" s="92"/>
      <c r="W11" s="91">
        <v>2177173</v>
      </c>
      <c r="X11" s="92"/>
      <c r="Y11" s="91">
        <v>2216570</v>
      </c>
      <c r="Z11" s="92"/>
      <c r="AA11" s="91">
        <v>2261842</v>
      </c>
      <c r="AB11" s="92"/>
      <c r="AC11" s="91">
        <v>2312663</v>
      </c>
      <c r="AD11" s="92"/>
      <c r="AE11" s="91">
        <v>2361090</v>
      </c>
      <c r="AF11" s="92"/>
      <c r="AG11" s="91">
        <v>2404780</v>
      </c>
      <c r="AH11" s="92"/>
      <c r="AI11" s="91">
        <v>2447590</v>
      </c>
      <c r="AJ11" s="92"/>
      <c r="AK11" s="91">
        <v>2487105</v>
      </c>
      <c r="AL11" s="92"/>
      <c r="AM11" s="91">
        <v>2519822</v>
      </c>
      <c r="AN11" s="92"/>
      <c r="AO11" s="91">
        <v>2547449</v>
      </c>
      <c r="AP11" s="92"/>
      <c r="AQ11" s="91">
        <v>2571574</v>
      </c>
      <c r="AR11" s="92"/>
      <c r="AS11" s="91">
        <v>2596919</v>
      </c>
      <c r="AT11" s="92"/>
      <c r="AU11" s="91">
        <v>2627321</v>
      </c>
      <c r="AV11" s="92"/>
      <c r="AW11" s="91">
        <v>2657922</v>
      </c>
      <c r="AX11" s="92"/>
      <c r="AY11" s="91">
        <v>0</v>
      </c>
      <c r="AZ11" s="92"/>
      <c r="BA11" s="91">
        <v>0</v>
      </c>
      <c r="BB11" s="92"/>
      <c r="BC11" s="91">
        <v>0</v>
      </c>
      <c r="BD11" s="92"/>
      <c r="BE11" s="91">
        <v>0</v>
      </c>
      <c r="BF11" s="92"/>
      <c r="BG11" s="91">
        <v>0</v>
      </c>
      <c r="BH11" s="92"/>
      <c r="BI11" s="91">
        <v>0</v>
      </c>
      <c r="BJ11" s="92"/>
      <c r="BK11" s="91">
        <v>0</v>
      </c>
    </row>
    <row r="12" spans="1:63" ht="12">
      <c r="A12" s="48" t="s">
        <v>74</v>
      </c>
      <c r="B12" s="18"/>
      <c r="C12" s="119" t="s">
        <v>119</v>
      </c>
      <c r="D12" s="19"/>
      <c r="E12" s="91">
        <v>3400617</v>
      </c>
      <c r="F12" s="92"/>
      <c r="G12" s="91">
        <v>3613989</v>
      </c>
      <c r="H12" s="92"/>
      <c r="I12" s="91">
        <v>4012961</v>
      </c>
      <c r="J12" s="92"/>
      <c r="K12" s="91">
        <v>4573298</v>
      </c>
      <c r="L12" s="91"/>
      <c r="M12" s="91">
        <v>1233162</v>
      </c>
      <c r="N12" s="91"/>
      <c r="O12" s="91">
        <v>0</v>
      </c>
      <c r="P12" s="92"/>
      <c r="Q12" s="91">
        <v>818963</v>
      </c>
      <c r="R12" s="92"/>
      <c r="S12" s="91">
        <v>833850</v>
      </c>
      <c r="T12" s="92"/>
      <c r="U12" s="91">
        <v>862577</v>
      </c>
      <c r="V12" s="92"/>
      <c r="W12" s="91">
        <v>885227</v>
      </c>
      <c r="X12" s="92"/>
      <c r="Y12" s="91">
        <v>898374</v>
      </c>
      <c r="Z12" s="92"/>
      <c r="AA12" s="91">
        <v>904286</v>
      </c>
      <c r="AB12" s="92"/>
      <c r="AC12" s="91">
        <v>901438</v>
      </c>
      <c r="AD12" s="92"/>
      <c r="AE12" s="91">
        <v>909891</v>
      </c>
      <c r="AF12" s="92"/>
      <c r="AG12" s="91">
        <v>946423</v>
      </c>
      <c r="AH12" s="92"/>
      <c r="AI12" s="91">
        <v>986498</v>
      </c>
      <c r="AJ12" s="92"/>
      <c r="AK12" s="91">
        <v>1021898</v>
      </c>
      <c r="AL12" s="92"/>
      <c r="AM12" s="91">
        <v>1058142</v>
      </c>
      <c r="AN12" s="92"/>
      <c r="AO12" s="91">
        <v>1086265</v>
      </c>
      <c r="AP12" s="92"/>
      <c r="AQ12" s="91">
        <v>1118837</v>
      </c>
      <c r="AR12" s="92"/>
      <c r="AS12" s="91">
        <v>1163618</v>
      </c>
      <c r="AT12" s="92"/>
      <c r="AU12" s="91">
        <v>1204578</v>
      </c>
      <c r="AV12" s="92"/>
      <c r="AW12" s="91">
        <v>1233162</v>
      </c>
      <c r="AX12" s="92"/>
      <c r="AY12" s="91">
        <v>0</v>
      </c>
      <c r="AZ12" s="92"/>
      <c r="BA12" s="91">
        <v>0</v>
      </c>
      <c r="BB12" s="92"/>
      <c r="BC12" s="91">
        <v>0</v>
      </c>
      <c r="BD12" s="92"/>
      <c r="BE12" s="91">
        <v>0</v>
      </c>
      <c r="BF12" s="92"/>
      <c r="BG12" s="91">
        <v>0</v>
      </c>
      <c r="BH12" s="92"/>
      <c r="BI12" s="91">
        <v>0</v>
      </c>
      <c r="BJ12" s="92"/>
      <c r="BK12" s="91">
        <v>0</v>
      </c>
    </row>
    <row r="13" spans="1:63" ht="12">
      <c r="A13" s="7" t="s">
        <v>19</v>
      </c>
      <c r="B13" s="18"/>
      <c r="C13" s="119" t="s">
        <v>120</v>
      </c>
      <c r="D13" s="19"/>
      <c r="E13" s="91">
        <v>24997754</v>
      </c>
      <c r="F13" s="92"/>
      <c r="G13" s="91">
        <v>26420153</v>
      </c>
      <c r="H13" s="92"/>
      <c r="I13" s="91">
        <v>28229506</v>
      </c>
      <c r="J13" s="92"/>
      <c r="K13" s="91">
        <v>30113925</v>
      </c>
      <c r="L13" s="91"/>
      <c r="M13" s="91">
        <v>7887520</v>
      </c>
      <c r="N13" s="91"/>
      <c r="O13" s="91">
        <v>0</v>
      </c>
      <c r="P13" s="92"/>
      <c r="Q13" s="91">
        <v>6127363</v>
      </c>
      <c r="R13" s="92"/>
      <c r="S13" s="91">
        <v>6200311</v>
      </c>
      <c r="T13" s="92"/>
      <c r="U13" s="91">
        <v>6288057</v>
      </c>
      <c r="V13" s="92"/>
      <c r="W13" s="91">
        <v>6382023</v>
      </c>
      <c r="X13" s="92"/>
      <c r="Y13" s="91">
        <v>6463284</v>
      </c>
      <c r="Z13" s="92"/>
      <c r="AA13" s="91">
        <v>6550235</v>
      </c>
      <c r="AB13" s="92"/>
      <c r="AC13" s="91">
        <v>6649253</v>
      </c>
      <c r="AD13" s="92"/>
      <c r="AE13" s="91">
        <v>6757381</v>
      </c>
      <c r="AF13" s="92"/>
      <c r="AG13" s="91">
        <v>6882069</v>
      </c>
      <c r="AH13" s="92"/>
      <c r="AI13" s="91">
        <v>7001318</v>
      </c>
      <c r="AJ13" s="92"/>
      <c r="AK13" s="91">
        <v>7119085</v>
      </c>
      <c r="AL13" s="92"/>
      <c r="AM13" s="91">
        <v>7227034</v>
      </c>
      <c r="AN13" s="92"/>
      <c r="AO13" s="91">
        <v>7327920</v>
      </c>
      <c r="AP13" s="92"/>
      <c r="AQ13" s="91">
        <v>7456043</v>
      </c>
      <c r="AR13" s="92"/>
      <c r="AS13" s="91">
        <v>7595380</v>
      </c>
      <c r="AT13" s="92"/>
      <c r="AU13" s="91">
        <v>7734582</v>
      </c>
      <c r="AV13" s="92"/>
      <c r="AW13" s="91">
        <v>7887520</v>
      </c>
      <c r="AX13" s="92"/>
      <c r="AY13" s="91">
        <v>0</v>
      </c>
      <c r="AZ13" s="92"/>
      <c r="BA13" s="91">
        <v>0</v>
      </c>
      <c r="BB13" s="92"/>
      <c r="BC13" s="91">
        <v>0</v>
      </c>
      <c r="BD13" s="92"/>
      <c r="BE13" s="91">
        <v>0</v>
      </c>
      <c r="BF13" s="92"/>
      <c r="BG13" s="91">
        <v>0</v>
      </c>
      <c r="BH13" s="92"/>
      <c r="BI13" s="91">
        <v>0</v>
      </c>
      <c r="BJ13" s="92"/>
      <c r="BK13" s="91">
        <v>0</v>
      </c>
    </row>
    <row r="14" spans="1:63" ht="12">
      <c r="A14" s="8" t="s">
        <v>75</v>
      </c>
      <c r="B14" s="18"/>
      <c r="C14" s="119" t="s">
        <v>121</v>
      </c>
      <c r="D14" s="19"/>
      <c r="E14" s="91">
        <v>15220832</v>
      </c>
      <c r="F14" s="92"/>
      <c r="G14" s="91">
        <v>16349776</v>
      </c>
      <c r="H14" s="92"/>
      <c r="I14" s="91">
        <v>17711779</v>
      </c>
      <c r="J14" s="92"/>
      <c r="K14" s="91">
        <v>19140110</v>
      </c>
      <c r="L14" s="91"/>
      <c r="M14" s="91">
        <v>5096109</v>
      </c>
      <c r="N14" s="91"/>
      <c r="O14" s="91">
        <v>0</v>
      </c>
      <c r="P14" s="92"/>
      <c r="Q14" s="91">
        <v>3717537</v>
      </c>
      <c r="R14" s="92"/>
      <c r="S14" s="91">
        <v>3762537</v>
      </c>
      <c r="T14" s="92"/>
      <c r="U14" s="91">
        <v>3831434</v>
      </c>
      <c r="V14" s="92"/>
      <c r="W14" s="91">
        <v>3909324</v>
      </c>
      <c r="X14" s="92"/>
      <c r="Y14" s="91">
        <v>3977718</v>
      </c>
      <c r="Z14" s="92"/>
      <c r="AA14" s="91">
        <v>4045118</v>
      </c>
      <c r="AB14" s="92"/>
      <c r="AC14" s="91">
        <v>4121443</v>
      </c>
      <c r="AD14" s="92"/>
      <c r="AE14" s="91">
        <v>4205497</v>
      </c>
      <c r="AF14" s="92"/>
      <c r="AG14" s="91">
        <v>4302477</v>
      </c>
      <c r="AH14" s="92"/>
      <c r="AI14" s="91">
        <v>4392658</v>
      </c>
      <c r="AJ14" s="92"/>
      <c r="AK14" s="91">
        <v>4474497</v>
      </c>
      <c r="AL14" s="92"/>
      <c r="AM14" s="91">
        <v>4542147</v>
      </c>
      <c r="AN14" s="92"/>
      <c r="AO14" s="91">
        <v>4609381</v>
      </c>
      <c r="AP14" s="92"/>
      <c r="AQ14" s="91">
        <v>4716021</v>
      </c>
      <c r="AR14" s="92"/>
      <c r="AS14" s="91">
        <v>4842553</v>
      </c>
      <c r="AT14" s="92"/>
      <c r="AU14" s="91">
        <v>4972155</v>
      </c>
      <c r="AV14" s="92"/>
      <c r="AW14" s="91">
        <v>5096109</v>
      </c>
      <c r="AX14" s="92"/>
      <c r="AY14" s="91">
        <v>0</v>
      </c>
      <c r="AZ14" s="92"/>
      <c r="BA14" s="91">
        <v>0</v>
      </c>
      <c r="BB14" s="92"/>
      <c r="BC14" s="91">
        <v>0</v>
      </c>
      <c r="BD14" s="92"/>
      <c r="BE14" s="91">
        <v>0</v>
      </c>
      <c r="BF14" s="92"/>
      <c r="BG14" s="91">
        <v>0</v>
      </c>
      <c r="BH14" s="92"/>
      <c r="BI14" s="91">
        <v>0</v>
      </c>
      <c r="BJ14" s="92"/>
      <c r="BK14" s="91">
        <v>0</v>
      </c>
    </row>
    <row r="15" spans="1:63" ht="12">
      <c r="A15" s="8" t="s">
        <v>76</v>
      </c>
      <c r="B15" s="18"/>
      <c r="C15" s="119" t="s">
        <v>123</v>
      </c>
      <c r="D15" s="19"/>
      <c r="E15" s="91">
        <v>9776922</v>
      </c>
      <c r="F15" s="92"/>
      <c r="G15" s="91">
        <v>10070377</v>
      </c>
      <c r="H15" s="92"/>
      <c r="I15" s="91">
        <v>10517727</v>
      </c>
      <c r="J15" s="92"/>
      <c r="K15" s="91">
        <v>10973815</v>
      </c>
      <c r="L15" s="91"/>
      <c r="M15" s="91">
        <v>2791411</v>
      </c>
      <c r="N15" s="91"/>
      <c r="O15" s="91">
        <v>0</v>
      </c>
      <c r="P15" s="92"/>
      <c r="Q15" s="91">
        <v>2409826</v>
      </c>
      <c r="R15" s="92"/>
      <c r="S15" s="91">
        <v>2437774</v>
      </c>
      <c r="T15" s="92"/>
      <c r="U15" s="91">
        <v>2456623</v>
      </c>
      <c r="V15" s="92"/>
      <c r="W15" s="91">
        <v>2472699</v>
      </c>
      <c r="X15" s="92"/>
      <c r="Y15" s="91">
        <v>2485566</v>
      </c>
      <c r="Z15" s="92"/>
      <c r="AA15" s="91">
        <v>2505117</v>
      </c>
      <c r="AB15" s="92"/>
      <c r="AC15" s="91">
        <v>2527810</v>
      </c>
      <c r="AD15" s="92"/>
      <c r="AE15" s="91">
        <v>2551884</v>
      </c>
      <c r="AF15" s="92"/>
      <c r="AG15" s="91">
        <v>2579592</v>
      </c>
      <c r="AH15" s="92"/>
      <c r="AI15" s="91">
        <v>2608660</v>
      </c>
      <c r="AJ15" s="92"/>
      <c r="AK15" s="91">
        <v>2644588</v>
      </c>
      <c r="AL15" s="92"/>
      <c r="AM15" s="91">
        <v>2684887</v>
      </c>
      <c r="AN15" s="92"/>
      <c r="AO15" s="91">
        <v>2718539</v>
      </c>
      <c r="AP15" s="92"/>
      <c r="AQ15" s="91">
        <v>2740022</v>
      </c>
      <c r="AR15" s="92"/>
      <c r="AS15" s="91">
        <v>2752827</v>
      </c>
      <c r="AT15" s="92"/>
      <c r="AU15" s="91">
        <v>2762427</v>
      </c>
      <c r="AV15" s="92"/>
      <c r="AW15" s="91">
        <v>2791411</v>
      </c>
      <c r="AX15" s="92"/>
      <c r="AY15" s="91">
        <v>0</v>
      </c>
      <c r="AZ15" s="92"/>
      <c r="BA15" s="91">
        <v>0</v>
      </c>
      <c r="BB15" s="92"/>
      <c r="BC15" s="91">
        <v>0</v>
      </c>
      <c r="BD15" s="92"/>
      <c r="BE15" s="91">
        <v>0</v>
      </c>
      <c r="BF15" s="92"/>
      <c r="BG15" s="91">
        <v>0</v>
      </c>
      <c r="BH15" s="92"/>
      <c r="BI15" s="91">
        <v>0</v>
      </c>
      <c r="BJ15" s="92"/>
      <c r="BK15" s="91">
        <v>0</v>
      </c>
    </row>
    <row r="16" spans="1:63" ht="13.5" thickBot="1">
      <c r="A16" s="87" t="s">
        <v>28</v>
      </c>
      <c r="B16" s="29"/>
      <c r="C16" s="107"/>
      <c r="D16" s="17"/>
      <c r="E16" s="101">
        <v>38216359</v>
      </c>
      <c r="F16" s="96"/>
      <c r="G16" s="101">
        <v>40638444</v>
      </c>
      <c r="H16" s="96"/>
      <c r="I16" s="101">
        <v>43594756</v>
      </c>
      <c r="J16" s="96"/>
      <c r="K16" s="101">
        <v>46530859</v>
      </c>
      <c r="L16" s="96"/>
      <c r="M16" s="101">
        <v>12157392</v>
      </c>
      <c r="N16" s="91"/>
      <c r="O16" s="101">
        <v>0</v>
      </c>
      <c r="P16" s="96"/>
      <c r="Q16" s="101">
        <v>9337585</v>
      </c>
      <c r="R16" s="96"/>
      <c r="S16" s="101">
        <v>9460586</v>
      </c>
      <c r="T16" s="96"/>
      <c r="U16" s="101">
        <v>9625087</v>
      </c>
      <c r="V16" s="96"/>
      <c r="W16" s="101">
        <v>9793101</v>
      </c>
      <c r="X16" s="96"/>
      <c r="Y16" s="101">
        <v>9935259</v>
      </c>
      <c r="Z16" s="96"/>
      <c r="AA16" s="101">
        <v>10076953</v>
      </c>
      <c r="AB16" s="96"/>
      <c r="AC16" s="101">
        <v>10226866</v>
      </c>
      <c r="AD16" s="96"/>
      <c r="AE16" s="101">
        <v>10399366</v>
      </c>
      <c r="AF16" s="96"/>
      <c r="AG16" s="101">
        <v>10608936</v>
      </c>
      <c r="AH16" s="96"/>
      <c r="AI16" s="101">
        <v>10809438</v>
      </c>
      <c r="AJ16" s="96"/>
      <c r="AK16" s="101">
        <v>11000499</v>
      </c>
      <c r="AL16" s="96"/>
      <c r="AM16" s="101">
        <v>11175883</v>
      </c>
      <c r="AN16" s="96"/>
      <c r="AO16" s="101">
        <v>11332925</v>
      </c>
      <c r="AP16" s="96"/>
      <c r="AQ16" s="101">
        <v>11521510</v>
      </c>
      <c r="AR16" s="96"/>
      <c r="AS16" s="101">
        <v>11732795</v>
      </c>
      <c r="AT16" s="96"/>
      <c r="AU16" s="101">
        <v>11943629</v>
      </c>
      <c r="AV16" s="96"/>
      <c r="AW16" s="101">
        <v>12157392</v>
      </c>
      <c r="AX16" s="96"/>
      <c r="AY16" s="101">
        <v>0</v>
      </c>
      <c r="AZ16" s="96"/>
      <c r="BA16" s="101">
        <v>0</v>
      </c>
      <c r="BB16" s="96"/>
      <c r="BC16" s="101">
        <v>0</v>
      </c>
      <c r="BD16" s="96"/>
      <c r="BE16" s="101">
        <v>0</v>
      </c>
      <c r="BF16" s="96"/>
      <c r="BG16" s="101">
        <v>0</v>
      </c>
      <c r="BH16" s="96"/>
      <c r="BI16" s="101">
        <v>0</v>
      </c>
      <c r="BJ16" s="96"/>
      <c r="BK16" s="101">
        <v>0</v>
      </c>
    </row>
    <row r="29" spans="37:39" ht="12">
      <c r="AK29" s="14"/>
      <c r="AL29" s="14"/>
      <c r="AM29" s="14"/>
    </row>
  </sheetData>
  <printOptions horizontalCentered="1"/>
  <pageMargins left="0.3937007874015748" right="0.3937007874015748" top="0.1968503937007874" bottom="0.3937007874015748" header="0.5118110236220472" footer="0.5118110236220472"/>
  <pageSetup horizontalDpi="360" verticalDpi="36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7"/>
  <dimension ref="A1:BA34"/>
  <sheetViews>
    <sheetView workbookViewId="0" topLeftCell="A1">
      <selection activeCell="A1" sqref="A1"/>
    </sheetView>
  </sheetViews>
  <sheetFormatPr defaultColWidth="11.421875" defaultRowHeight="12.75"/>
  <cols>
    <col min="1" max="1" width="28.7109375" style="0" customWidth="1"/>
    <col min="2" max="2" width="0.5625" style="0" customWidth="1"/>
    <col min="3" max="3" width="6.28125" style="7" customWidth="1"/>
    <col min="4" max="4" width="0.5625" style="0" customWidth="1"/>
    <col min="5" max="5" width="8.7109375" style="14" hidden="1" customWidth="1"/>
    <col min="6" max="6" width="0.5625" style="14" hidden="1" customWidth="1"/>
    <col min="7" max="7" width="8.7109375" style="14" customWidth="1"/>
    <col min="8" max="8" width="0.5625" style="14" customWidth="1"/>
    <col min="9" max="9" width="8.7109375" style="14" customWidth="1"/>
    <col min="10" max="10" width="0.5625" style="14" customWidth="1"/>
    <col min="11" max="11" width="8.7109375" style="14" hidden="1" customWidth="1"/>
    <col min="12" max="12" width="0.5625" style="14" hidden="1" customWidth="1"/>
    <col min="13" max="13" width="8.7109375" style="14" hidden="1" customWidth="1"/>
    <col min="14" max="14" width="0.5625" style="14" hidden="1" customWidth="1"/>
    <col min="15" max="15" width="8.7109375" style="0" hidden="1" customWidth="1"/>
    <col min="16" max="16" width="0.5625" style="0" hidden="1" customWidth="1"/>
    <col min="17" max="17" width="8.7109375" style="0" hidden="1" customWidth="1"/>
    <col min="18" max="18" width="0.5625" style="0" hidden="1" customWidth="1"/>
    <col min="19" max="19" width="8.7109375" style="0" hidden="1" customWidth="1"/>
    <col min="20" max="20" width="0.5625" style="0" hidden="1" customWidth="1"/>
    <col min="21" max="21" width="8.7109375" style="0" hidden="1" customWidth="1"/>
    <col min="22" max="22" width="0.5625" style="0" hidden="1" customWidth="1"/>
    <col min="23" max="23" width="8.7109375" style="0" customWidth="1"/>
    <col min="24" max="24" width="0.5625" style="0" customWidth="1"/>
    <col min="25" max="25" width="8.7109375" style="0" customWidth="1"/>
    <col min="26" max="26" width="0.5625" style="0" customWidth="1"/>
    <col min="27" max="27" width="8.7109375" style="0" customWidth="1"/>
    <col min="28" max="28" width="0.5625" style="0" customWidth="1"/>
    <col min="29" max="29" width="8.7109375" style="0" customWidth="1"/>
    <col min="30" max="30" width="0.5625" style="0" customWidth="1"/>
    <col min="31" max="31" width="8.7109375" style="0" customWidth="1"/>
    <col min="32" max="32" width="0.5625" style="0" customWidth="1"/>
    <col min="33" max="33" width="8.7109375" style="0" customWidth="1"/>
    <col min="34" max="34" width="0.5625" style="0" customWidth="1"/>
    <col min="35" max="35" width="8.7109375" style="0" customWidth="1"/>
    <col min="36" max="36" width="0.5625" style="0" customWidth="1"/>
    <col min="37" max="37" width="8.7109375" style="0" customWidth="1"/>
    <col min="38" max="38" width="0.5625" style="0" customWidth="1"/>
    <col min="39" max="39" width="8.7109375" style="0" customWidth="1"/>
    <col min="40" max="40" width="0.5625" style="0" hidden="1" customWidth="1"/>
    <col min="41" max="41" width="8.7109375" style="0" hidden="1" customWidth="1"/>
    <col min="42" max="42" width="0.5625" style="0" hidden="1" customWidth="1"/>
    <col min="43" max="43" width="8.7109375" style="0" hidden="1" customWidth="1"/>
    <col min="44" max="44" width="0.5625" style="0" hidden="1" customWidth="1"/>
    <col min="45" max="45" width="8.7109375" style="0" hidden="1" customWidth="1"/>
    <col min="46" max="46" width="0.5625" style="0" hidden="1" customWidth="1"/>
    <col min="47" max="47" width="8.7109375" style="0" hidden="1" customWidth="1"/>
    <col min="48" max="48" width="0.5625" style="0" hidden="1" customWidth="1"/>
    <col min="49" max="49" width="8.7109375" style="0" hidden="1" customWidth="1"/>
    <col min="50" max="50" width="0.5625" style="0" hidden="1" customWidth="1"/>
    <col min="51" max="51" width="8.7109375" style="0" hidden="1" customWidth="1"/>
    <col min="52" max="52" width="0.5625" style="0" hidden="1" customWidth="1"/>
    <col min="53" max="53" width="8.7109375" style="0" hidden="1" customWidth="1"/>
  </cols>
  <sheetData>
    <row r="1" spans="1:23" s="21" customFormat="1" ht="16.5" customHeight="1">
      <c r="A1" s="20" t="s">
        <v>134</v>
      </c>
      <c r="C1" s="7"/>
      <c r="E1" s="22"/>
      <c r="F1" s="22"/>
      <c r="G1" s="22"/>
      <c r="H1" s="22"/>
      <c r="I1" s="22"/>
      <c r="J1" s="22"/>
      <c r="K1" s="22"/>
      <c r="L1" s="22"/>
      <c r="M1" s="22"/>
      <c r="N1" s="22"/>
      <c r="Q1"/>
      <c r="S1"/>
      <c r="U1"/>
      <c r="W1"/>
    </row>
    <row r="2" spans="1:23" s="21" customFormat="1" ht="16.5" customHeight="1">
      <c r="A2" s="3" t="s">
        <v>193</v>
      </c>
      <c r="C2" s="7"/>
      <c r="E2" s="22"/>
      <c r="F2" s="22"/>
      <c r="G2" s="22"/>
      <c r="H2" s="22"/>
      <c r="I2" s="22"/>
      <c r="J2" s="22"/>
      <c r="K2" s="22"/>
      <c r="L2" s="22"/>
      <c r="M2" s="22"/>
      <c r="N2" s="22"/>
      <c r="Q2"/>
      <c r="S2"/>
      <c r="U2"/>
      <c r="W2"/>
    </row>
    <row r="3" spans="1:4" ht="19.5" customHeight="1">
      <c r="A3" s="2"/>
      <c r="B3" s="2"/>
      <c r="D3" s="2"/>
    </row>
    <row r="4" ht="15" customHeight="1">
      <c r="A4" s="55" t="s">
        <v>147</v>
      </c>
    </row>
    <row r="5" ht="15" customHeight="1">
      <c r="A5" s="6" t="s">
        <v>22</v>
      </c>
    </row>
    <row r="6" spans="1:53" ht="5.25" customHeight="1" thickBot="1">
      <c r="A6" s="4"/>
      <c r="B6" s="4"/>
      <c r="C6" s="42"/>
      <c r="D6" s="4"/>
      <c r="E6" s="15"/>
      <c r="F6" s="15"/>
      <c r="G6" s="15"/>
      <c r="H6" s="15"/>
      <c r="I6" s="15"/>
      <c r="J6" s="15"/>
      <c r="K6" s="15"/>
      <c r="L6" s="15"/>
      <c r="M6" s="15"/>
      <c r="N6" s="15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15" customHeight="1" thickBot="1" thickTop="1">
      <c r="A7" s="7"/>
      <c r="B7" s="18"/>
      <c r="D7" s="18"/>
      <c r="E7" s="24"/>
      <c r="F7" s="25"/>
      <c r="G7" s="24"/>
      <c r="H7" s="25"/>
      <c r="I7" s="24"/>
      <c r="J7" s="24"/>
      <c r="K7" s="24"/>
      <c r="L7" s="24"/>
      <c r="M7" s="24"/>
      <c r="N7" s="25"/>
      <c r="O7" s="80" t="s">
        <v>4</v>
      </c>
      <c r="P7" s="13"/>
      <c r="Q7" s="13"/>
      <c r="R7" s="13"/>
      <c r="S7" s="13"/>
      <c r="T7" s="13"/>
      <c r="U7" s="13"/>
      <c r="V7" s="18"/>
      <c r="W7" s="80" t="s">
        <v>5</v>
      </c>
      <c r="X7" s="13"/>
      <c r="Y7" s="13"/>
      <c r="Z7" s="13"/>
      <c r="AA7" s="13"/>
      <c r="AB7" s="13"/>
      <c r="AC7" s="13"/>
      <c r="AD7" s="18"/>
      <c r="AE7" s="80" t="s">
        <v>83</v>
      </c>
      <c r="AF7" s="13"/>
      <c r="AG7" s="13"/>
      <c r="AH7" s="13"/>
      <c r="AI7" s="13"/>
      <c r="AJ7" s="13"/>
      <c r="AK7" s="13"/>
      <c r="AL7" s="18"/>
      <c r="AM7" s="80" t="s">
        <v>191</v>
      </c>
      <c r="AN7" s="13"/>
      <c r="AO7" s="13"/>
      <c r="AP7" s="13"/>
      <c r="AQ7" s="13"/>
      <c r="AR7" s="13"/>
      <c r="AS7" s="13"/>
      <c r="AT7" s="18"/>
      <c r="AU7" s="80" t="s">
        <v>192</v>
      </c>
      <c r="AV7" s="13"/>
      <c r="AW7" s="13"/>
      <c r="AX7" s="13"/>
      <c r="AY7" s="13"/>
      <c r="AZ7" s="13"/>
      <c r="BA7" s="13"/>
    </row>
    <row r="8" spans="1:53" ht="15" customHeight="1" thickBot="1">
      <c r="A8" s="13" t="s">
        <v>2</v>
      </c>
      <c r="B8" s="18"/>
      <c r="C8" s="13" t="s">
        <v>3</v>
      </c>
      <c r="D8" s="18"/>
      <c r="E8" s="83" t="s">
        <v>4</v>
      </c>
      <c r="F8" s="84"/>
      <c r="G8" s="83" t="s">
        <v>5</v>
      </c>
      <c r="H8" s="84"/>
      <c r="I8" s="83" t="s">
        <v>83</v>
      </c>
      <c r="J8" s="84"/>
      <c r="K8" s="83" t="s">
        <v>191</v>
      </c>
      <c r="L8" s="84"/>
      <c r="M8" s="83" t="s">
        <v>192</v>
      </c>
      <c r="N8" s="25"/>
      <c r="O8" s="13" t="s">
        <v>6</v>
      </c>
      <c r="P8" s="18"/>
      <c r="Q8" s="13" t="s">
        <v>7</v>
      </c>
      <c r="R8" s="18"/>
      <c r="S8" s="13" t="s">
        <v>8</v>
      </c>
      <c r="T8" s="18"/>
      <c r="U8" s="13" t="s">
        <v>9</v>
      </c>
      <c r="V8" s="18"/>
      <c r="W8" s="13" t="s">
        <v>6</v>
      </c>
      <c r="X8" s="18"/>
      <c r="Y8" s="13" t="s">
        <v>7</v>
      </c>
      <c r="Z8" s="18"/>
      <c r="AA8" s="13" t="s">
        <v>8</v>
      </c>
      <c r="AB8" s="18"/>
      <c r="AC8" s="13" t="s">
        <v>9</v>
      </c>
      <c r="AD8" s="18"/>
      <c r="AE8" s="13" t="s">
        <v>6</v>
      </c>
      <c r="AF8" s="18"/>
      <c r="AG8" s="13" t="s">
        <v>7</v>
      </c>
      <c r="AH8" s="18"/>
      <c r="AI8" s="13" t="s">
        <v>8</v>
      </c>
      <c r="AJ8" s="18"/>
      <c r="AK8" s="13" t="s">
        <v>9</v>
      </c>
      <c r="AL8" s="18"/>
      <c r="AM8" s="13" t="s">
        <v>6</v>
      </c>
      <c r="AN8" s="18"/>
      <c r="AO8" s="13" t="s">
        <v>7</v>
      </c>
      <c r="AP8" s="18"/>
      <c r="AQ8" s="13" t="s">
        <v>8</v>
      </c>
      <c r="AR8" s="18"/>
      <c r="AS8" s="13" t="s">
        <v>9</v>
      </c>
      <c r="AT8" s="18"/>
      <c r="AU8" s="13" t="s">
        <v>6</v>
      </c>
      <c r="AV8" s="18"/>
      <c r="AW8" s="13" t="s">
        <v>7</v>
      </c>
      <c r="AX8" s="18"/>
      <c r="AY8" s="13" t="s">
        <v>8</v>
      </c>
      <c r="AZ8" s="18"/>
      <c r="BA8" s="13" t="s">
        <v>9</v>
      </c>
    </row>
    <row r="9" spans="1:53" ht="12.75" customHeight="1">
      <c r="A9" s="18" t="s">
        <v>23</v>
      </c>
      <c r="B9" s="19"/>
      <c r="C9" s="18"/>
      <c r="D9" s="19"/>
      <c r="E9" s="63"/>
      <c r="F9" s="71"/>
      <c r="G9" s="63"/>
      <c r="H9" s="71"/>
      <c r="I9" s="63"/>
      <c r="J9" s="63"/>
      <c r="K9" s="63"/>
      <c r="L9" s="63"/>
      <c r="M9" s="63"/>
      <c r="N9" s="71"/>
      <c r="O9" s="61"/>
      <c r="P9" s="61"/>
      <c r="Q9" s="10"/>
      <c r="R9" s="61"/>
      <c r="S9" s="10"/>
      <c r="T9" s="61"/>
      <c r="U9" s="10"/>
      <c r="V9" s="61"/>
      <c r="W9" s="10"/>
      <c r="X9" s="61"/>
      <c r="Y9" s="10"/>
      <c r="Z9" s="61"/>
      <c r="AA9" s="10"/>
      <c r="AB9" s="61"/>
      <c r="AC9" s="10"/>
      <c r="AD9" s="61"/>
      <c r="AE9" s="10"/>
      <c r="AF9" s="61"/>
      <c r="AG9" s="10"/>
      <c r="AH9" s="61"/>
      <c r="AI9" s="10"/>
      <c r="AJ9" s="61"/>
      <c r="AK9" s="10"/>
      <c r="AL9" s="61"/>
      <c r="AM9" s="10"/>
      <c r="AN9" s="61"/>
      <c r="AO9" s="10"/>
      <c r="AP9" s="61"/>
      <c r="AQ9" s="10"/>
      <c r="AR9" s="61"/>
      <c r="AS9" s="10"/>
      <c r="AT9" s="61"/>
      <c r="AU9" s="10"/>
      <c r="AV9" s="61"/>
      <c r="AW9" s="10"/>
      <c r="AX9" s="61"/>
      <c r="AY9" s="10"/>
      <c r="AZ9" s="61"/>
      <c r="BA9" s="10"/>
    </row>
    <row r="10" spans="1:53" ht="12.75" customHeight="1">
      <c r="A10" s="7" t="s">
        <v>33</v>
      </c>
      <c r="B10" s="19"/>
      <c r="C10" s="7" t="s">
        <v>35</v>
      </c>
      <c r="D10" s="19"/>
      <c r="E10" s="37">
        <v>21120646</v>
      </c>
      <c r="F10" s="51"/>
      <c r="G10" s="37">
        <v>23311298</v>
      </c>
      <c r="H10" s="51"/>
      <c r="I10" s="37">
        <v>26690623</v>
      </c>
      <c r="J10" s="37"/>
      <c r="K10" s="37">
        <v>7353964</v>
      </c>
      <c r="L10" s="37"/>
      <c r="M10" s="37">
        <v>0</v>
      </c>
      <c r="N10" s="27"/>
      <c r="O10" s="37">
        <v>4787371</v>
      </c>
      <c r="P10" s="27"/>
      <c r="Q10" s="37">
        <v>5377407</v>
      </c>
      <c r="R10" s="27"/>
      <c r="S10" s="37">
        <v>5106920</v>
      </c>
      <c r="T10" s="27"/>
      <c r="U10" s="37">
        <v>5848948</v>
      </c>
      <c r="V10" s="61"/>
      <c r="W10" s="37">
        <v>5539359</v>
      </c>
      <c r="X10" s="61"/>
      <c r="Y10" s="37">
        <v>5956781</v>
      </c>
      <c r="Z10" s="61"/>
      <c r="AA10" s="37">
        <v>5694443</v>
      </c>
      <c r="AB10" s="61"/>
      <c r="AC10" s="37">
        <v>6120715</v>
      </c>
      <c r="AD10" s="61"/>
      <c r="AE10" s="37">
        <v>5891124</v>
      </c>
      <c r="AF10" s="61"/>
      <c r="AG10" s="37">
        <v>6696386</v>
      </c>
      <c r="AH10" s="61"/>
      <c r="AI10" s="37">
        <v>6572503</v>
      </c>
      <c r="AJ10" s="61"/>
      <c r="AK10" s="37">
        <v>7530610</v>
      </c>
      <c r="AL10" s="61"/>
      <c r="AM10" s="37">
        <v>7353964</v>
      </c>
      <c r="AN10" s="61"/>
      <c r="AO10" s="37">
        <v>0</v>
      </c>
      <c r="AP10" s="61"/>
      <c r="AQ10" s="37">
        <v>0</v>
      </c>
      <c r="AR10" s="61"/>
      <c r="AS10" s="37">
        <v>0</v>
      </c>
      <c r="AT10" s="61"/>
      <c r="AU10" s="37">
        <v>0</v>
      </c>
      <c r="AV10" s="61"/>
      <c r="AW10" s="37">
        <v>0</v>
      </c>
      <c r="AX10" s="61"/>
      <c r="AY10" s="37">
        <v>0</v>
      </c>
      <c r="AZ10" s="61"/>
      <c r="BA10" s="37">
        <v>0</v>
      </c>
    </row>
    <row r="11" spans="1:53" ht="12.75" customHeight="1">
      <c r="A11" s="78" t="s">
        <v>84</v>
      </c>
      <c r="B11" s="19"/>
      <c r="C11" s="7" t="s">
        <v>36</v>
      </c>
      <c r="D11" s="19"/>
      <c r="E11" s="37">
        <v>17585152</v>
      </c>
      <c r="F11" s="51"/>
      <c r="G11" s="37">
        <v>19225864</v>
      </c>
      <c r="H11" s="51"/>
      <c r="I11" s="37">
        <v>21980208</v>
      </c>
      <c r="J11" s="37"/>
      <c r="K11" s="37">
        <v>6106882</v>
      </c>
      <c r="L11" s="37"/>
      <c r="M11" s="37">
        <v>0</v>
      </c>
      <c r="N11" s="27"/>
      <c r="O11" s="37">
        <v>4023282</v>
      </c>
      <c r="P11" s="27"/>
      <c r="Q11" s="37">
        <v>4512757</v>
      </c>
      <c r="R11" s="27"/>
      <c r="S11" s="37">
        <v>4153858</v>
      </c>
      <c r="T11" s="27"/>
      <c r="U11" s="37">
        <v>4895255</v>
      </c>
      <c r="V11" s="61"/>
      <c r="W11" s="37">
        <v>4598961</v>
      </c>
      <c r="X11" s="61"/>
      <c r="Y11" s="37">
        <v>4959997</v>
      </c>
      <c r="Z11" s="61"/>
      <c r="AA11" s="37">
        <v>4594072</v>
      </c>
      <c r="AB11" s="61"/>
      <c r="AC11" s="37">
        <v>5072834</v>
      </c>
      <c r="AD11" s="61"/>
      <c r="AE11" s="37">
        <v>4851708</v>
      </c>
      <c r="AF11" s="61"/>
      <c r="AG11" s="37">
        <v>5572113</v>
      </c>
      <c r="AH11" s="61"/>
      <c r="AI11" s="37">
        <v>5265462</v>
      </c>
      <c r="AJ11" s="61"/>
      <c r="AK11" s="37">
        <v>6290925</v>
      </c>
      <c r="AL11" s="61"/>
      <c r="AM11" s="37">
        <v>6106882</v>
      </c>
      <c r="AN11" s="61"/>
      <c r="AO11" s="37">
        <v>0</v>
      </c>
      <c r="AP11" s="61"/>
      <c r="AQ11" s="37">
        <v>0</v>
      </c>
      <c r="AR11" s="61"/>
      <c r="AS11" s="37">
        <v>0</v>
      </c>
      <c r="AT11" s="61"/>
      <c r="AU11" s="37">
        <v>0</v>
      </c>
      <c r="AV11" s="61"/>
      <c r="AW11" s="37">
        <v>0</v>
      </c>
      <c r="AX11" s="61"/>
      <c r="AY11" s="37">
        <v>0</v>
      </c>
      <c r="AZ11" s="61"/>
      <c r="BA11" s="37">
        <v>0</v>
      </c>
    </row>
    <row r="12" spans="1:53" ht="12.75" customHeight="1">
      <c r="A12" s="78" t="s">
        <v>85</v>
      </c>
      <c r="B12" s="19"/>
      <c r="C12" s="7" t="s">
        <v>37</v>
      </c>
      <c r="D12" s="19"/>
      <c r="E12" s="37">
        <v>2869360</v>
      </c>
      <c r="F12" s="36"/>
      <c r="G12" s="37">
        <v>3334398</v>
      </c>
      <c r="H12" s="36"/>
      <c r="I12" s="37">
        <v>3823510</v>
      </c>
      <c r="J12" s="37"/>
      <c r="K12" s="37">
        <v>1048400</v>
      </c>
      <c r="L12" s="37"/>
      <c r="M12" s="37">
        <v>0</v>
      </c>
      <c r="N12" s="27"/>
      <c r="O12" s="37">
        <v>629584</v>
      </c>
      <c r="P12" s="27"/>
      <c r="Q12" s="37">
        <v>710966</v>
      </c>
      <c r="R12" s="27"/>
      <c r="S12" s="37">
        <v>744406</v>
      </c>
      <c r="T12" s="27"/>
      <c r="U12" s="37">
        <v>784404</v>
      </c>
      <c r="V12" s="61"/>
      <c r="W12" s="37">
        <v>791391</v>
      </c>
      <c r="X12" s="61"/>
      <c r="Y12" s="37">
        <v>817875</v>
      </c>
      <c r="Z12" s="61"/>
      <c r="AA12" s="37">
        <v>866204</v>
      </c>
      <c r="AB12" s="61"/>
      <c r="AC12" s="37">
        <v>858928</v>
      </c>
      <c r="AD12" s="61"/>
      <c r="AE12" s="37">
        <v>857617</v>
      </c>
      <c r="AF12" s="61"/>
      <c r="AG12" s="37">
        <v>927832</v>
      </c>
      <c r="AH12" s="61"/>
      <c r="AI12" s="37">
        <v>1031456</v>
      </c>
      <c r="AJ12" s="61"/>
      <c r="AK12" s="37">
        <v>1006605</v>
      </c>
      <c r="AL12" s="61"/>
      <c r="AM12" s="37">
        <v>1048400</v>
      </c>
      <c r="AN12" s="61"/>
      <c r="AO12" s="37">
        <v>0</v>
      </c>
      <c r="AP12" s="61"/>
      <c r="AQ12" s="37">
        <v>0</v>
      </c>
      <c r="AR12" s="61"/>
      <c r="AS12" s="37">
        <v>0</v>
      </c>
      <c r="AT12" s="61"/>
      <c r="AU12" s="37">
        <v>0</v>
      </c>
      <c r="AV12" s="61"/>
      <c r="AW12" s="37">
        <v>0</v>
      </c>
      <c r="AX12" s="61"/>
      <c r="AY12" s="37">
        <v>0</v>
      </c>
      <c r="AZ12" s="61"/>
      <c r="BA12" s="37">
        <v>0</v>
      </c>
    </row>
    <row r="13" spans="1:53" ht="12.75" customHeight="1">
      <c r="A13" s="78" t="s">
        <v>86</v>
      </c>
      <c r="B13" s="19"/>
      <c r="D13" s="19"/>
      <c r="E13" s="37"/>
      <c r="F13" s="36"/>
      <c r="G13" s="37"/>
      <c r="H13" s="36"/>
      <c r="I13" s="37"/>
      <c r="J13" s="37"/>
      <c r="K13" s="37"/>
      <c r="L13" s="37"/>
      <c r="M13" s="37"/>
      <c r="N13" s="27"/>
      <c r="O13" s="37"/>
      <c r="P13" s="27"/>
      <c r="Q13" s="37"/>
      <c r="R13" s="27"/>
      <c r="S13" s="37"/>
      <c r="T13" s="27"/>
      <c r="U13" s="37"/>
      <c r="V13" s="61"/>
      <c r="W13" s="37"/>
      <c r="X13" s="61"/>
      <c r="Y13" s="37"/>
      <c r="Z13" s="61"/>
      <c r="AA13" s="37"/>
      <c r="AB13" s="61"/>
      <c r="AC13" s="37"/>
      <c r="AD13" s="61"/>
      <c r="AE13" s="37"/>
      <c r="AF13" s="61"/>
      <c r="AG13" s="37"/>
      <c r="AH13" s="61"/>
      <c r="AI13" s="37"/>
      <c r="AJ13" s="61"/>
      <c r="AK13" s="37"/>
      <c r="AL13" s="61"/>
      <c r="AM13" s="37"/>
      <c r="AN13" s="61"/>
      <c r="AO13" s="37"/>
      <c r="AP13" s="61"/>
      <c r="AQ13" s="37"/>
      <c r="AR13" s="61"/>
      <c r="AS13" s="37"/>
      <c r="AT13" s="61"/>
      <c r="AU13" s="37"/>
      <c r="AV13" s="61"/>
      <c r="AW13" s="37"/>
      <c r="AX13" s="61"/>
      <c r="AY13" s="37"/>
      <c r="AZ13" s="61"/>
      <c r="BA13" s="37"/>
    </row>
    <row r="14" spans="1:53" ht="12.75" customHeight="1">
      <c r="A14" s="7" t="s">
        <v>60</v>
      </c>
      <c r="B14" s="19"/>
      <c r="C14" s="7" t="s">
        <v>61</v>
      </c>
      <c r="D14" s="19"/>
      <c r="E14" s="37">
        <v>666134</v>
      </c>
      <c r="F14" s="36"/>
      <c r="G14" s="37">
        <v>751036</v>
      </c>
      <c r="H14" s="36"/>
      <c r="I14" s="37">
        <v>886905</v>
      </c>
      <c r="J14" s="37"/>
      <c r="K14" s="37">
        <v>198682</v>
      </c>
      <c r="L14" s="37"/>
      <c r="M14" s="37">
        <v>0</v>
      </c>
      <c r="N14" s="27"/>
      <c r="O14" s="37">
        <v>134505</v>
      </c>
      <c r="P14" s="27"/>
      <c r="Q14" s="37">
        <v>153684</v>
      </c>
      <c r="R14" s="27"/>
      <c r="S14" s="37">
        <v>208656</v>
      </c>
      <c r="T14" s="27"/>
      <c r="U14" s="37">
        <v>169289</v>
      </c>
      <c r="V14" s="61"/>
      <c r="W14" s="37">
        <v>149007</v>
      </c>
      <c r="X14" s="61"/>
      <c r="Y14" s="37">
        <v>178909</v>
      </c>
      <c r="Z14" s="61"/>
      <c r="AA14" s="37">
        <v>234167</v>
      </c>
      <c r="AB14" s="61"/>
      <c r="AC14" s="37">
        <v>188953</v>
      </c>
      <c r="AD14" s="61"/>
      <c r="AE14" s="37">
        <v>181799</v>
      </c>
      <c r="AF14" s="61"/>
      <c r="AG14" s="37">
        <v>196441</v>
      </c>
      <c r="AH14" s="61"/>
      <c r="AI14" s="37">
        <v>275585</v>
      </c>
      <c r="AJ14" s="61"/>
      <c r="AK14" s="37">
        <v>233080</v>
      </c>
      <c r="AL14" s="61"/>
      <c r="AM14" s="37">
        <v>198682</v>
      </c>
      <c r="AN14" s="61"/>
      <c r="AO14" s="37">
        <v>0</v>
      </c>
      <c r="AP14" s="61"/>
      <c r="AQ14" s="37">
        <v>0</v>
      </c>
      <c r="AR14" s="61"/>
      <c r="AS14" s="37">
        <v>0</v>
      </c>
      <c r="AT14" s="61"/>
      <c r="AU14" s="37">
        <v>0</v>
      </c>
      <c r="AV14" s="61"/>
      <c r="AW14" s="37">
        <v>0</v>
      </c>
      <c r="AX14" s="61"/>
      <c r="AY14" s="37">
        <v>0</v>
      </c>
      <c r="AZ14" s="61"/>
      <c r="BA14" s="37">
        <v>0</v>
      </c>
    </row>
    <row r="15" spans="1:53" ht="12.75" customHeight="1">
      <c r="A15" s="67" t="s">
        <v>28</v>
      </c>
      <c r="B15" s="19"/>
      <c r="C15" s="67"/>
      <c r="D15" s="19"/>
      <c r="E15" s="66">
        <v>21120646</v>
      </c>
      <c r="F15" s="51"/>
      <c r="G15" s="66">
        <v>23311298</v>
      </c>
      <c r="H15" s="51"/>
      <c r="I15" s="66">
        <v>26690623</v>
      </c>
      <c r="J15" s="51"/>
      <c r="K15" s="66">
        <v>7353964</v>
      </c>
      <c r="L15" s="37"/>
      <c r="M15" s="66">
        <v>0</v>
      </c>
      <c r="N15" s="27"/>
      <c r="O15" s="66">
        <v>4787371</v>
      </c>
      <c r="P15" s="27"/>
      <c r="Q15" s="66">
        <v>5377407</v>
      </c>
      <c r="R15" s="27"/>
      <c r="S15" s="66">
        <v>5106920</v>
      </c>
      <c r="T15" s="27"/>
      <c r="U15" s="66">
        <v>5848948</v>
      </c>
      <c r="V15" s="61"/>
      <c r="W15" s="66">
        <v>5539359</v>
      </c>
      <c r="X15" s="61"/>
      <c r="Y15" s="66">
        <v>5956781</v>
      </c>
      <c r="Z15" s="61"/>
      <c r="AA15" s="66">
        <v>5694443</v>
      </c>
      <c r="AB15" s="61"/>
      <c r="AC15" s="66">
        <v>6120715</v>
      </c>
      <c r="AD15" s="61"/>
      <c r="AE15" s="66">
        <v>5891124</v>
      </c>
      <c r="AF15" s="61"/>
      <c r="AG15" s="66">
        <v>6696386</v>
      </c>
      <c r="AH15" s="61"/>
      <c r="AI15" s="66">
        <v>6572503</v>
      </c>
      <c r="AJ15" s="61"/>
      <c r="AK15" s="66">
        <v>7530610</v>
      </c>
      <c r="AL15" s="61"/>
      <c r="AM15" s="66">
        <v>7353964</v>
      </c>
      <c r="AN15" s="61"/>
      <c r="AO15" s="66">
        <v>0</v>
      </c>
      <c r="AP15" s="61"/>
      <c r="AQ15" s="66">
        <v>0</v>
      </c>
      <c r="AR15" s="61"/>
      <c r="AS15" s="66">
        <v>0</v>
      </c>
      <c r="AT15" s="61"/>
      <c r="AU15" s="66">
        <v>0</v>
      </c>
      <c r="AV15" s="61"/>
      <c r="AW15" s="66">
        <v>0</v>
      </c>
      <c r="AX15" s="61"/>
      <c r="AY15" s="66">
        <v>0</v>
      </c>
      <c r="AZ15" s="61"/>
      <c r="BA15" s="66">
        <v>0</v>
      </c>
    </row>
    <row r="16" spans="1:53" ht="12.75" customHeight="1">
      <c r="A16" s="18" t="s">
        <v>29</v>
      </c>
      <c r="B16" s="19"/>
      <c r="D16" s="19"/>
      <c r="E16" s="33"/>
      <c r="F16" s="71"/>
      <c r="G16" s="33"/>
      <c r="H16" s="71"/>
      <c r="I16" s="33"/>
      <c r="J16" s="33"/>
      <c r="K16" s="33"/>
      <c r="L16" s="33"/>
      <c r="M16" s="33"/>
      <c r="N16" s="71"/>
      <c r="O16" s="33"/>
      <c r="P16" s="61"/>
      <c r="Q16" s="33"/>
      <c r="R16" s="61"/>
      <c r="S16" s="33"/>
      <c r="T16" s="61"/>
      <c r="U16" s="33"/>
      <c r="V16" s="61"/>
      <c r="W16" s="33"/>
      <c r="X16" s="61"/>
      <c r="Y16" s="33"/>
      <c r="Z16" s="61"/>
      <c r="AA16" s="33"/>
      <c r="AB16" s="61"/>
      <c r="AC16" s="33"/>
      <c r="AD16" s="61"/>
      <c r="AE16" s="33"/>
      <c r="AF16" s="61"/>
      <c r="AG16" s="33"/>
      <c r="AH16" s="61"/>
      <c r="AI16" s="33"/>
      <c r="AJ16" s="61"/>
      <c r="AK16" s="33"/>
      <c r="AL16" s="61"/>
      <c r="AM16" s="33"/>
      <c r="AN16" s="61"/>
      <c r="AO16" s="33"/>
      <c r="AP16" s="61"/>
      <c r="AQ16" s="33"/>
      <c r="AR16" s="61"/>
      <c r="AS16" s="33"/>
      <c r="AT16" s="61"/>
      <c r="AU16" s="33"/>
      <c r="AV16" s="61"/>
      <c r="AW16" s="33"/>
      <c r="AX16" s="61"/>
      <c r="AY16" s="33"/>
      <c r="AZ16" s="61"/>
      <c r="BA16" s="33"/>
    </row>
    <row r="17" spans="1:53" ht="12.75" customHeight="1">
      <c r="A17" s="7" t="s">
        <v>34</v>
      </c>
      <c r="B17" s="19"/>
      <c r="C17" s="7" t="s">
        <v>38</v>
      </c>
      <c r="D17" s="19"/>
      <c r="E17" s="37">
        <v>21902422</v>
      </c>
      <c r="F17" s="51"/>
      <c r="G17" s="37">
        <v>23604921</v>
      </c>
      <c r="H17" s="51"/>
      <c r="I17" s="37">
        <v>25618947</v>
      </c>
      <c r="J17" s="37"/>
      <c r="K17" s="37">
        <v>6666036</v>
      </c>
      <c r="L17" s="37"/>
      <c r="M17" s="37">
        <v>0</v>
      </c>
      <c r="N17" s="27"/>
      <c r="O17" s="37">
        <v>4816783</v>
      </c>
      <c r="P17" s="27"/>
      <c r="Q17" s="37">
        <v>5613309</v>
      </c>
      <c r="R17" s="27"/>
      <c r="S17" s="37">
        <v>5543720</v>
      </c>
      <c r="T17" s="27"/>
      <c r="U17" s="37">
        <v>5928610</v>
      </c>
      <c r="V17" s="61"/>
      <c r="W17" s="37">
        <v>5518287</v>
      </c>
      <c r="X17" s="61"/>
      <c r="Y17" s="37">
        <v>6236028</v>
      </c>
      <c r="Z17" s="61"/>
      <c r="AA17" s="37">
        <v>5919724</v>
      </c>
      <c r="AB17" s="61"/>
      <c r="AC17" s="37">
        <v>5930882</v>
      </c>
      <c r="AD17" s="61"/>
      <c r="AE17" s="37">
        <v>5732553</v>
      </c>
      <c r="AF17" s="61"/>
      <c r="AG17" s="37">
        <v>6542561</v>
      </c>
      <c r="AH17" s="61"/>
      <c r="AI17" s="37">
        <v>6396102</v>
      </c>
      <c r="AJ17" s="61"/>
      <c r="AK17" s="37">
        <v>6947731</v>
      </c>
      <c r="AL17" s="61"/>
      <c r="AM17" s="37">
        <v>6666036</v>
      </c>
      <c r="AN17" s="61"/>
      <c r="AO17" s="37">
        <v>0</v>
      </c>
      <c r="AP17" s="61"/>
      <c r="AQ17" s="37">
        <v>0</v>
      </c>
      <c r="AR17" s="61"/>
      <c r="AS17" s="37">
        <v>0</v>
      </c>
      <c r="AT17" s="61"/>
      <c r="AU17" s="37">
        <v>0</v>
      </c>
      <c r="AV17" s="61"/>
      <c r="AW17" s="37">
        <v>0</v>
      </c>
      <c r="AX17" s="61"/>
      <c r="AY17" s="37">
        <v>0</v>
      </c>
      <c r="AZ17" s="61"/>
      <c r="BA17" s="37">
        <v>0</v>
      </c>
    </row>
    <row r="18" spans="1:53" ht="12.75" customHeight="1">
      <c r="A18" s="78" t="s">
        <v>87</v>
      </c>
      <c r="B18" s="19"/>
      <c r="C18" s="7" t="s">
        <v>24</v>
      </c>
      <c r="D18" s="19"/>
      <c r="E18" s="33">
        <v>15602547</v>
      </c>
      <c r="F18" s="36"/>
      <c r="G18" s="33">
        <v>16422478</v>
      </c>
      <c r="H18" s="36"/>
      <c r="I18" s="33">
        <v>17367133</v>
      </c>
      <c r="J18" s="33"/>
      <c r="K18" s="33">
        <v>4848213</v>
      </c>
      <c r="L18" s="37"/>
      <c r="M18" s="33">
        <v>0</v>
      </c>
      <c r="N18" s="27"/>
      <c r="O18" s="33">
        <v>3592655</v>
      </c>
      <c r="P18" s="27"/>
      <c r="Q18" s="33">
        <v>4039453</v>
      </c>
      <c r="R18" s="27"/>
      <c r="S18" s="33">
        <v>3579604</v>
      </c>
      <c r="T18" s="27"/>
      <c r="U18" s="33">
        <v>4390835</v>
      </c>
      <c r="V18" s="61"/>
      <c r="W18" s="33">
        <v>4051359</v>
      </c>
      <c r="X18" s="61"/>
      <c r="Y18" s="33">
        <v>4433330</v>
      </c>
      <c r="Z18" s="61"/>
      <c r="AA18" s="33">
        <v>3736180</v>
      </c>
      <c r="AB18" s="61"/>
      <c r="AC18" s="33">
        <v>4201609</v>
      </c>
      <c r="AD18" s="61"/>
      <c r="AE18" s="33">
        <v>4049021</v>
      </c>
      <c r="AF18" s="61"/>
      <c r="AG18" s="33">
        <v>4470355</v>
      </c>
      <c r="AH18" s="61"/>
      <c r="AI18" s="33">
        <v>3936046</v>
      </c>
      <c r="AJ18" s="61"/>
      <c r="AK18" s="33">
        <v>4911711</v>
      </c>
      <c r="AL18" s="61"/>
      <c r="AM18" s="33">
        <v>4848213</v>
      </c>
      <c r="AN18" s="61"/>
      <c r="AO18" s="33">
        <v>0</v>
      </c>
      <c r="AP18" s="61"/>
      <c r="AQ18" s="33">
        <v>0</v>
      </c>
      <c r="AR18" s="61"/>
      <c r="AS18" s="33">
        <v>0</v>
      </c>
      <c r="AT18" s="61"/>
      <c r="AU18" s="33">
        <v>0</v>
      </c>
      <c r="AV18" s="61"/>
      <c r="AW18" s="33">
        <v>0</v>
      </c>
      <c r="AX18" s="61"/>
      <c r="AY18" s="33">
        <v>0</v>
      </c>
      <c r="AZ18" s="61"/>
      <c r="BA18" s="33">
        <v>0</v>
      </c>
    </row>
    <row r="19" spans="1:53" ht="12.75" customHeight="1">
      <c r="A19" s="78" t="s">
        <v>88</v>
      </c>
      <c r="B19" s="19"/>
      <c r="C19" s="7" t="s">
        <v>25</v>
      </c>
      <c r="D19" s="19"/>
      <c r="E19" s="33">
        <v>2341043</v>
      </c>
      <c r="F19" s="36"/>
      <c r="G19" s="33">
        <v>2702166</v>
      </c>
      <c r="H19" s="36"/>
      <c r="I19" s="33">
        <v>3098652</v>
      </c>
      <c r="J19" s="33"/>
      <c r="K19" s="33">
        <v>798506</v>
      </c>
      <c r="L19" s="37"/>
      <c r="M19" s="33">
        <v>0</v>
      </c>
      <c r="N19" s="27"/>
      <c r="O19" s="33">
        <v>496951</v>
      </c>
      <c r="P19" s="27"/>
      <c r="Q19" s="33">
        <v>589837</v>
      </c>
      <c r="R19" s="27"/>
      <c r="S19" s="33">
        <v>625949</v>
      </c>
      <c r="T19" s="27"/>
      <c r="U19" s="33">
        <v>628306</v>
      </c>
      <c r="V19" s="61"/>
      <c r="W19" s="33">
        <v>614018</v>
      </c>
      <c r="X19" s="61"/>
      <c r="Y19" s="33">
        <v>679712</v>
      </c>
      <c r="Z19" s="61"/>
      <c r="AA19" s="33">
        <v>708235</v>
      </c>
      <c r="AB19" s="61"/>
      <c r="AC19" s="33">
        <v>700201</v>
      </c>
      <c r="AD19" s="61"/>
      <c r="AE19" s="33">
        <v>699245</v>
      </c>
      <c r="AF19" s="61"/>
      <c r="AG19" s="33">
        <v>780795</v>
      </c>
      <c r="AH19" s="61"/>
      <c r="AI19" s="33">
        <v>812863</v>
      </c>
      <c r="AJ19" s="61"/>
      <c r="AK19" s="33">
        <v>805749</v>
      </c>
      <c r="AL19" s="61"/>
      <c r="AM19" s="33">
        <v>798506</v>
      </c>
      <c r="AN19" s="61"/>
      <c r="AO19" s="33">
        <v>0</v>
      </c>
      <c r="AP19" s="61"/>
      <c r="AQ19" s="33">
        <v>0</v>
      </c>
      <c r="AR19" s="61"/>
      <c r="AS19" s="33">
        <v>0</v>
      </c>
      <c r="AT19" s="61"/>
      <c r="AU19" s="33">
        <v>0</v>
      </c>
      <c r="AV19" s="61"/>
      <c r="AW19" s="33">
        <v>0</v>
      </c>
      <c r="AX19" s="61"/>
      <c r="AY19" s="33">
        <v>0</v>
      </c>
      <c r="AZ19" s="61"/>
      <c r="BA19" s="33">
        <v>0</v>
      </c>
    </row>
    <row r="20" spans="1:53" ht="12.75" customHeight="1">
      <c r="A20" s="78" t="s">
        <v>89</v>
      </c>
      <c r="B20" s="19"/>
      <c r="D20" s="19"/>
      <c r="E20" s="33"/>
      <c r="F20" s="36"/>
      <c r="G20" s="33"/>
      <c r="H20" s="36"/>
      <c r="I20" s="33"/>
      <c r="J20" s="33"/>
      <c r="K20" s="33"/>
      <c r="L20" s="33"/>
      <c r="M20" s="33"/>
      <c r="N20" s="27"/>
      <c r="O20" s="33"/>
      <c r="P20" s="27"/>
      <c r="Q20" s="33"/>
      <c r="R20" s="27"/>
      <c r="S20" s="33"/>
      <c r="T20" s="27"/>
      <c r="U20" s="33"/>
      <c r="V20" s="61"/>
      <c r="W20" s="33"/>
      <c r="X20" s="61"/>
      <c r="Y20" s="33"/>
      <c r="Z20" s="61"/>
      <c r="AA20" s="33"/>
      <c r="AB20" s="61"/>
      <c r="AC20" s="33"/>
      <c r="AD20" s="61"/>
      <c r="AE20" s="33"/>
      <c r="AF20" s="61"/>
      <c r="AG20" s="33"/>
      <c r="AH20" s="61"/>
      <c r="AI20" s="33"/>
      <c r="AJ20" s="61"/>
      <c r="AK20" s="33"/>
      <c r="AL20" s="61"/>
      <c r="AM20" s="33"/>
      <c r="AN20" s="61"/>
      <c r="AO20" s="33"/>
      <c r="AP20" s="61"/>
      <c r="AQ20" s="33"/>
      <c r="AR20" s="61"/>
      <c r="AS20" s="33"/>
      <c r="AT20" s="61"/>
      <c r="AU20" s="33"/>
      <c r="AV20" s="61"/>
      <c r="AW20" s="33"/>
      <c r="AX20" s="61"/>
      <c r="AY20" s="33"/>
      <c r="AZ20" s="61"/>
      <c r="BA20" s="33"/>
    </row>
    <row r="21" spans="1:53" ht="12.75" customHeight="1">
      <c r="A21" s="7" t="s">
        <v>62</v>
      </c>
      <c r="B21" s="19"/>
      <c r="C21" s="7" t="s">
        <v>26</v>
      </c>
      <c r="D21" s="19"/>
      <c r="E21" s="33">
        <v>3958832</v>
      </c>
      <c r="F21" s="36"/>
      <c r="G21" s="33">
        <v>4480277</v>
      </c>
      <c r="H21" s="36"/>
      <c r="I21" s="33">
        <v>5153162</v>
      </c>
      <c r="J21" s="33"/>
      <c r="K21" s="33">
        <v>1019317</v>
      </c>
      <c r="L21" s="37"/>
      <c r="M21" s="33">
        <v>0</v>
      </c>
      <c r="N21" s="27"/>
      <c r="O21" s="33">
        <v>727177</v>
      </c>
      <c r="P21" s="27"/>
      <c r="Q21" s="33">
        <v>984019</v>
      </c>
      <c r="R21" s="27"/>
      <c r="S21" s="33">
        <v>1338167</v>
      </c>
      <c r="T21" s="27"/>
      <c r="U21" s="33">
        <v>909469</v>
      </c>
      <c r="V21" s="61"/>
      <c r="W21" s="33">
        <v>852910</v>
      </c>
      <c r="X21" s="61"/>
      <c r="Y21" s="33">
        <v>1122986</v>
      </c>
      <c r="Z21" s="61"/>
      <c r="AA21" s="33">
        <v>1475309</v>
      </c>
      <c r="AB21" s="61"/>
      <c r="AC21" s="33">
        <v>1029072</v>
      </c>
      <c r="AD21" s="61"/>
      <c r="AE21" s="33">
        <v>984287</v>
      </c>
      <c r="AF21" s="61"/>
      <c r="AG21" s="33">
        <v>1291411</v>
      </c>
      <c r="AH21" s="61"/>
      <c r="AI21" s="33">
        <v>1647193</v>
      </c>
      <c r="AJ21" s="61"/>
      <c r="AK21" s="33">
        <v>1230271</v>
      </c>
      <c r="AL21" s="61"/>
      <c r="AM21" s="33">
        <v>1019317</v>
      </c>
      <c r="AN21" s="61"/>
      <c r="AO21" s="33">
        <v>0</v>
      </c>
      <c r="AP21" s="61"/>
      <c r="AQ21" s="33">
        <v>0</v>
      </c>
      <c r="AR21" s="61"/>
      <c r="AS21" s="33">
        <v>0</v>
      </c>
      <c r="AT21" s="61"/>
      <c r="AU21" s="33">
        <v>0</v>
      </c>
      <c r="AV21" s="61"/>
      <c r="AW21" s="33">
        <v>0</v>
      </c>
      <c r="AX21" s="61"/>
      <c r="AY21" s="33">
        <v>0</v>
      </c>
      <c r="AZ21" s="61"/>
      <c r="BA21" s="33">
        <v>0</v>
      </c>
    </row>
    <row r="22" spans="1:53" ht="25.5" customHeight="1">
      <c r="A22" s="126" t="s">
        <v>181</v>
      </c>
      <c r="B22" s="32"/>
      <c r="C22" s="46" t="s">
        <v>39</v>
      </c>
      <c r="D22" s="32"/>
      <c r="E22" s="40">
        <v>-781776</v>
      </c>
      <c r="F22" s="39"/>
      <c r="G22" s="40">
        <v>-293623</v>
      </c>
      <c r="H22" s="39"/>
      <c r="I22" s="40">
        <v>1071676</v>
      </c>
      <c r="J22" s="40"/>
      <c r="K22" s="40">
        <v>687928</v>
      </c>
      <c r="L22" s="37"/>
      <c r="M22" s="40">
        <v>0</v>
      </c>
      <c r="N22" s="53"/>
      <c r="O22" s="40">
        <v>-29412</v>
      </c>
      <c r="P22" s="53"/>
      <c r="Q22" s="40">
        <v>-235902</v>
      </c>
      <c r="R22" s="53"/>
      <c r="S22" s="40">
        <v>-436800</v>
      </c>
      <c r="T22" s="53"/>
      <c r="U22" s="40">
        <v>-79662</v>
      </c>
      <c r="V22" s="70"/>
      <c r="W22" s="40">
        <v>21072</v>
      </c>
      <c r="X22" s="70"/>
      <c r="Y22" s="40">
        <v>-279247</v>
      </c>
      <c r="Z22" s="70"/>
      <c r="AA22" s="40">
        <v>-225281</v>
      </c>
      <c r="AB22" s="70"/>
      <c r="AC22" s="40">
        <v>189833</v>
      </c>
      <c r="AD22" s="70"/>
      <c r="AE22" s="40">
        <v>158571</v>
      </c>
      <c r="AF22" s="70"/>
      <c r="AG22" s="40">
        <v>153825</v>
      </c>
      <c r="AH22" s="70"/>
      <c r="AI22" s="40">
        <v>176401</v>
      </c>
      <c r="AJ22" s="70"/>
      <c r="AK22" s="40">
        <v>582879</v>
      </c>
      <c r="AL22" s="70"/>
      <c r="AM22" s="40">
        <v>687928</v>
      </c>
      <c r="AN22" s="70"/>
      <c r="AO22" s="40">
        <v>0</v>
      </c>
      <c r="AP22" s="70"/>
      <c r="AQ22" s="40">
        <v>0</v>
      </c>
      <c r="AR22" s="70"/>
      <c r="AS22" s="40">
        <v>0</v>
      </c>
      <c r="AT22" s="70"/>
      <c r="AU22" s="40">
        <v>0</v>
      </c>
      <c r="AV22" s="70"/>
      <c r="AW22" s="40">
        <v>0</v>
      </c>
      <c r="AX22" s="70"/>
      <c r="AY22" s="40">
        <v>0</v>
      </c>
      <c r="AZ22" s="70"/>
      <c r="BA22" s="40">
        <v>0</v>
      </c>
    </row>
    <row r="23" spans="1:53" ht="12.75" customHeight="1" thickBot="1">
      <c r="A23" s="68" t="s">
        <v>28</v>
      </c>
      <c r="B23" s="19"/>
      <c r="C23" s="68"/>
      <c r="D23" s="19"/>
      <c r="E23" s="65">
        <v>21120646</v>
      </c>
      <c r="F23" s="51"/>
      <c r="G23" s="65">
        <v>23311298</v>
      </c>
      <c r="H23" s="51"/>
      <c r="I23" s="65">
        <v>26690623</v>
      </c>
      <c r="J23" s="51"/>
      <c r="K23" s="65">
        <v>7353964</v>
      </c>
      <c r="L23" s="37"/>
      <c r="M23" s="65">
        <v>0</v>
      </c>
      <c r="N23" s="27"/>
      <c r="O23" s="65">
        <v>4787371</v>
      </c>
      <c r="P23" s="27"/>
      <c r="Q23" s="65">
        <v>5377407</v>
      </c>
      <c r="R23" s="27"/>
      <c r="S23" s="65">
        <v>5106920</v>
      </c>
      <c r="T23" s="27"/>
      <c r="U23" s="65">
        <v>5848948</v>
      </c>
      <c r="V23" s="61"/>
      <c r="W23" s="65">
        <v>5539359</v>
      </c>
      <c r="X23" s="61"/>
      <c r="Y23" s="65">
        <v>5956781</v>
      </c>
      <c r="Z23" s="61"/>
      <c r="AA23" s="65">
        <v>5694443</v>
      </c>
      <c r="AB23" s="61"/>
      <c r="AC23" s="65">
        <v>6120715</v>
      </c>
      <c r="AD23" s="61"/>
      <c r="AE23" s="65">
        <v>5891124</v>
      </c>
      <c r="AF23" s="61"/>
      <c r="AG23" s="65">
        <v>6696386</v>
      </c>
      <c r="AH23" s="61"/>
      <c r="AI23" s="65">
        <v>6572503</v>
      </c>
      <c r="AJ23" s="61"/>
      <c r="AK23" s="65">
        <v>7530610</v>
      </c>
      <c r="AL23" s="61"/>
      <c r="AM23" s="65">
        <v>7353964</v>
      </c>
      <c r="AN23" s="61"/>
      <c r="AO23" s="65">
        <v>0</v>
      </c>
      <c r="AP23" s="61"/>
      <c r="AQ23" s="65">
        <v>0</v>
      </c>
      <c r="AR23" s="61"/>
      <c r="AS23" s="65">
        <v>0</v>
      </c>
      <c r="AT23" s="61"/>
      <c r="AU23" s="65">
        <v>0</v>
      </c>
      <c r="AV23" s="61"/>
      <c r="AW23" s="65">
        <v>0</v>
      </c>
      <c r="AX23" s="61"/>
      <c r="AY23" s="65">
        <v>0</v>
      </c>
      <c r="AZ23" s="61"/>
      <c r="BA23" s="65">
        <v>0</v>
      </c>
    </row>
    <row r="24" spans="2:52" ht="12">
      <c r="B24" s="19"/>
      <c r="D24" s="19"/>
      <c r="F24" s="28"/>
      <c r="H24" s="28"/>
      <c r="N24" s="28"/>
      <c r="P24" s="19"/>
      <c r="R24" s="19"/>
      <c r="T24" s="19"/>
      <c r="V24" s="19"/>
      <c r="X24" s="19"/>
      <c r="Z24" s="19"/>
      <c r="AB24" s="19"/>
      <c r="AD24" s="19"/>
      <c r="AF24" s="19"/>
      <c r="AH24" s="19"/>
      <c r="AJ24" s="19"/>
      <c r="AL24" s="19"/>
      <c r="AN24" s="19"/>
      <c r="AP24" s="19"/>
      <c r="AR24" s="19"/>
      <c r="AT24" s="19"/>
      <c r="AV24" s="19"/>
      <c r="AX24" s="19"/>
      <c r="AZ24" s="19"/>
    </row>
    <row r="25" spans="2:52" ht="12">
      <c r="B25" s="19"/>
      <c r="D25" s="19"/>
      <c r="F25" s="28"/>
      <c r="H25" s="28"/>
      <c r="N25" s="28"/>
      <c r="P25" s="19"/>
      <c r="R25" s="19"/>
      <c r="T25" s="19"/>
      <c r="V25" s="19"/>
      <c r="X25" s="19"/>
      <c r="Z25" s="19"/>
      <c r="AB25" s="19"/>
      <c r="AD25" s="19"/>
      <c r="AF25" s="19"/>
      <c r="AH25" s="19"/>
      <c r="AJ25" s="19"/>
      <c r="AL25" s="19"/>
      <c r="AN25" s="19"/>
      <c r="AP25" s="19"/>
      <c r="AR25" s="19"/>
      <c r="AT25" s="19"/>
      <c r="AV25" s="19"/>
      <c r="AX25" s="19"/>
      <c r="AZ25" s="19"/>
    </row>
    <row r="26" spans="2:52" ht="12">
      <c r="B26" s="19"/>
      <c r="D26" s="19"/>
      <c r="F26" s="28"/>
      <c r="H26" s="28"/>
      <c r="N26" s="28"/>
      <c r="P26" s="19"/>
      <c r="R26" s="19"/>
      <c r="T26" s="19"/>
      <c r="V26" s="19"/>
      <c r="X26" s="19"/>
      <c r="Z26" s="19"/>
      <c r="AB26" s="19"/>
      <c r="AD26" s="19"/>
      <c r="AF26" s="19"/>
      <c r="AH26" s="19"/>
      <c r="AJ26" s="19"/>
      <c r="AL26" s="19"/>
      <c r="AN26" s="19"/>
      <c r="AP26" s="19"/>
      <c r="AR26" s="19"/>
      <c r="AT26" s="19"/>
      <c r="AV26" s="19"/>
      <c r="AX26" s="19"/>
      <c r="AZ26" s="19"/>
    </row>
    <row r="27" spans="2:52" ht="12">
      <c r="B27" s="19"/>
      <c r="D27" s="19"/>
      <c r="F27" s="28"/>
      <c r="H27" s="28"/>
      <c r="N27" s="28"/>
      <c r="P27" s="19"/>
      <c r="R27" s="19"/>
      <c r="T27" s="19"/>
      <c r="V27" s="19"/>
      <c r="X27" s="19"/>
      <c r="Z27" s="19"/>
      <c r="AB27" s="19"/>
      <c r="AD27" s="19"/>
      <c r="AF27" s="19"/>
      <c r="AH27" s="19"/>
      <c r="AJ27" s="19"/>
      <c r="AL27" s="19"/>
      <c r="AN27" s="19"/>
      <c r="AP27" s="19"/>
      <c r="AR27" s="19"/>
      <c r="AT27" s="19"/>
      <c r="AV27" s="19"/>
      <c r="AX27" s="19"/>
      <c r="AZ27" s="19"/>
    </row>
    <row r="28" spans="2:52" ht="12">
      <c r="B28" s="19"/>
      <c r="D28" s="19"/>
      <c r="F28" s="28"/>
      <c r="H28" s="28"/>
      <c r="N28" s="28"/>
      <c r="P28" s="19"/>
      <c r="R28" s="19"/>
      <c r="T28" s="19"/>
      <c r="V28" s="19"/>
      <c r="X28" s="19"/>
      <c r="Z28" s="19"/>
      <c r="AB28" s="19"/>
      <c r="AD28" s="19"/>
      <c r="AF28" s="19"/>
      <c r="AH28" s="19"/>
      <c r="AJ28" s="19"/>
      <c r="AL28" s="19"/>
      <c r="AN28" s="19"/>
      <c r="AP28" s="19"/>
      <c r="AR28" s="19"/>
      <c r="AT28" s="19"/>
      <c r="AV28" s="19"/>
      <c r="AX28" s="19"/>
      <c r="AZ28" s="19"/>
    </row>
    <row r="29" spans="2:52" ht="12">
      <c r="B29" s="19"/>
      <c r="D29" s="19"/>
      <c r="F29" s="28"/>
      <c r="H29" s="28"/>
      <c r="N29" s="28"/>
      <c r="P29" s="19"/>
      <c r="R29" s="19"/>
      <c r="T29" s="19"/>
      <c r="V29" s="19"/>
      <c r="X29" s="19"/>
      <c r="Z29" s="19"/>
      <c r="AB29" s="19"/>
      <c r="AD29" s="19"/>
      <c r="AF29" s="19"/>
      <c r="AH29" s="19"/>
      <c r="AJ29" s="19"/>
      <c r="AL29" s="19"/>
      <c r="AN29" s="19"/>
      <c r="AP29" s="19"/>
      <c r="AR29" s="19"/>
      <c r="AT29" s="19"/>
      <c r="AV29" s="19"/>
      <c r="AX29" s="19"/>
      <c r="AZ29" s="19"/>
    </row>
    <row r="30" spans="2:52" ht="12">
      <c r="B30" s="19"/>
      <c r="D30" s="19"/>
      <c r="F30" s="28"/>
      <c r="H30" s="28"/>
      <c r="N30" s="28"/>
      <c r="P30" s="19"/>
      <c r="R30" s="19"/>
      <c r="T30" s="19"/>
      <c r="V30" s="19"/>
      <c r="X30" s="19"/>
      <c r="Z30" s="19"/>
      <c r="AB30" s="19"/>
      <c r="AD30" s="19"/>
      <c r="AF30" s="19"/>
      <c r="AH30" s="19"/>
      <c r="AJ30" s="19"/>
      <c r="AL30" s="19"/>
      <c r="AN30" s="19"/>
      <c r="AP30" s="19"/>
      <c r="AR30" s="19"/>
      <c r="AT30" s="19"/>
      <c r="AV30" s="19"/>
      <c r="AX30" s="19"/>
      <c r="AZ30" s="19"/>
    </row>
    <row r="31" spans="2:52" ht="12">
      <c r="B31" s="19"/>
      <c r="D31" s="19"/>
      <c r="F31" s="28"/>
      <c r="H31" s="28"/>
      <c r="N31" s="28"/>
      <c r="P31" s="19"/>
      <c r="R31" s="19"/>
      <c r="T31" s="19"/>
      <c r="V31" s="19"/>
      <c r="X31" s="19"/>
      <c r="Z31" s="19"/>
      <c r="AB31" s="19"/>
      <c r="AD31" s="19"/>
      <c r="AF31" s="19"/>
      <c r="AH31" s="19"/>
      <c r="AJ31" s="19"/>
      <c r="AL31" s="19"/>
      <c r="AN31" s="19"/>
      <c r="AP31" s="19"/>
      <c r="AR31" s="19"/>
      <c r="AT31" s="19"/>
      <c r="AV31" s="19"/>
      <c r="AX31" s="19"/>
      <c r="AZ31" s="19"/>
    </row>
    <row r="32" spans="2:52" ht="12">
      <c r="B32" s="19"/>
      <c r="D32" s="19"/>
      <c r="F32" s="28"/>
      <c r="H32" s="28"/>
      <c r="N32" s="28"/>
      <c r="P32" s="19"/>
      <c r="R32" s="19"/>
      <c r="T32" s="19"/>
      <c r="V32" s="19"/>
      <c r="X32" s="19"/>
      <c r="Z32" s="19"/>
      <c r="AB32" s="19"/>
      <c r="AD32" s="19"/>
      <c r="AF32" s="19"/>
      <c r="AH32" s="19"/>
      <c r="AJ32" s="19"/>
      <c r="AL32" s="19"/>
      <c r="AN32" s="19"/>
      <c r="AP32" s="19"/>
      <c r="AR32" s="19"/>
      <c r="AT32" s="19"/>
      <c r="AV32" s="19"/>
      <c r="AX32" s="19"/>
      <c r="AZ32" s="19"/>
    </row>
    <row r="33" spans="16:52" ht="12">
      <c r="P33" s="19"/>
      <c r="R33" s="19"/>
      <c r="T33" s="19"/>
      <c r="V33" s="19"/>
      <c r="X33" s="19"/>
      <c r="Z33" s="19"/>
      <c r="AB33" s="19"/>
      <c r="AD33" s="19"/>
      <c r="AF33" s="19"/>
      <c r="AH33" s="19"/>
      <c r="AJ33" s="19"/>
      <c r="AL33" s="19"/>
      <c r="AN33" s="19"/>
      <c r="AP33" s="19"/>
      <c r="AR33" s="19"/>
      <c r="AT33" s="19"/>
      <c r="AV33" s="19"/>
      <c r="AX33" s="19"/>
      <c r="AZ33" s="19"/>
    </row>
    <row r="34" spans="18:52" ht="12">
      <c r="R34" s="19"/>
      <c r="T34" s="19"/>
      <c r="Z34" s="19"/>
      <c r="AB34" s="19"/>
      <c r="AD34" s="19"/>
      <c r="AF34" s="19"/>
      <c r="AH34" s="19"/>
      <c r="AJ34" s="19"/>
      <c r="AL34" s="19"/>
      <c r="AN34" s="19"/>
      <c r="AP34" s="19"/>
      <c r="AR34" s="19"/>
      <c r="AT34" s="19"/>
      <c r="AV34" s="19"/>
      <c r="AX34" s="19"/>
      <c r="AZ34" s="19"/>
    </row>
  </sheetData>
  <printOptions horizontalCentered="1"/>
  <pageMargins left="0.3937007874015748" right="0.3937007874015748" top="0.1968503937007874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72"/>
  <dimension ref="A1:BA34"/>
  <sheetViews>
    <sheetView workbookViewId="0" topLeftCell="A1">
      <selection activeCell="A1" sqref="A1"/>
    </sheetView>
  </sheetViews>
  <sheetFormatPr defaultColWidth="11.421875" defaultRowHeight="12.75"/>
  <cols>
    <col min="1" max="1" width="28.7109375" style="0" customWidth="1"/>
    <col min="2" max="2" width="0.5625" style="0" customWidth="1"/>
    <col min="3" max="3" width="6.28125" style="7" customWidth="1"/>
    <col min="4" max="4" width="0.5625" style="0" customWidth="1"/>
    <col min="5" max="5" width="8.7109375" style="14" hidden="1" customWidth="1"/>
    <col min="6" max="6" width="0.5625" style="14" hidden="1" customWidth="1"/>
    <col min="7" max="7" width="8.7109375" style="14" customWidth="1"/>
    <col min="8" max="8" width="0.5625" style="14" customWidth="1"/>
    <col min="9" max="9" width="8.7109375" style="14" customWidth="1"/>
    <col min="10" max="10" width="0.5625" style="14" customWidth="1"/>
    <col min="11" max="11" width="8.7109375" style="14" hidden="1" customWidth="1"/>
    <col min="12" max="12" width="0.5625" style="14" hidden="1" customWidth="1"/>
    <col min="13" max="13" width="8.7109375" style="14" hidden="1" customWidth="1"/>
    <col min="14" max="14" width="0.5625" style="14" hidden="1" customWidth="1"/>
    <col min="15" max="15" width="8.7109375" style="0" hidden="1" customWidth="1"/>
    <col min="16" max="16" width="0.5625" style="0" hidden="1" customWidth="1"/>
    <col min="17" max="17" width="8.7109375" style="0" hidden="1" customWidth="1"/>
    <col min="18" max="18" width="0.5625" style="0" hidden="1" customWidth="1"/>
    <col min="19" max="19" width="8.7109375" style="0" hidden="1" customWidth="1"/>
    <col min="20" max="20" width="0.5625" style="0" hidden="1" customWidth="1"/>
    <col min="21" max="21" width="8.7109375" style="0" hidden="1" customWidth="1"/>
    <col min="22" max="22" width="0.5625" style="0" hidden="1" customWidth="1"/>
    <col min="23" max="23" width="8.7109375" style="0" customWidth="1"/>
    <col min="24" max="24" width="0.5625" style="0" customWidth="1"/>
    <col min="25" max="25" width="8.7109375" style="0" customWidth="1"/>
    <col min="26" max="26" width="0.5625" style="0" customWidth="1"/>
    <col min="27" max="27" width="8.7109375" style="0" customWidth="1"/>
    <col min="28" max="28" width="0.5625" style="0" customWidth="1"/>
    <col min="29" max="29" width="8.7109375" style="0" customWidth="1"/>
    <col min="30" max="30" width="0.5625" style="0" customWidth="1"/>
    <col min="31" max="31" width="8.7109375" style="0" customWidth="1"/>
    <col min="32" max="32" width="0.5625" style="0" customWidth="1"/>
    <col min="33" max="33" width="8.7109375" style="0" customWidth="1"/>
    <col min="34" max="34" width="0.5625" style="0" customWidth="1"/>
    <col min="35" max="35" width="8.7109375" style="0" customWidth="1"/>
    <col min="36" max="36" width="0.5625" style="0" customWidth="1"/>
    <col min="37" max="37" width="8.7109375" style="0" customWidth="1"/>
    <col min="38" max="38" width="0.5625" style="0" customWidth="1"/>
    <col min="39" max="39" width="8.7109375" style="0" customWidth="1"/>
    <col min="40" max="40" width="0.5625" style="0" hidden="1" customWidth="1"/>
    <col min="41" max="41" width="8.7109375" style="0" hidden="1" customWidth="1"/>
    <col min="42" max="42" width="0.5625" style="0" hidden="1" customWidth="1"/>
    <col min="43" max="43" width="8.7109375" style="0" hidden="1" customWidth="1"/>
    <col min="44" max="44" width="0.5625" style="0" hidden="1" customWidth="1"/>
    <col min="45" max="45" width="8.7109375" style="0" hidden="1" customWidth="1"/>
    <col min="46" max="46" width="0.5625" style="0" hidden="1" customWidth="1"/>
    <col min="47" max="47" width="8.7109375" style="0" hidden="1" customWidth="1"/>
    <col min="48" max="48" width="0.5625" style="0" hidden="1" customWidth="1"/>
    <col min="49" max="49" width="8.7109375" style="0" hidden="1" customWidth="1"/>
    <col min="50" max="50" width="0.5625" style="0" hidden="1" customWidth="1"/>
    <col min="51" max="51" width="8.7109375" style="0" hidden="1" customWidth="1"/>
    <col min="52" max="52" width="0.5625" style="0" hidden="1" customWidth="1"/>
    <col min="53" max="53" width="8.7109375" style="0" hidden="1" customWidth="1"/>
  </cols>
  <sheetData>
    <row r="1" spans="1:53" s="21" customFormat="1" ht="16.5" customHeight="1">
      <c r="A1" s="20" t="s">
        <v>134</v>
      </c>
      <c r="C1" s="7"/>
      <c r="E1" s="22"/>
      <c r="F1" s="22"/>
      <c r="G1" s="22"/>
      <c r="H1" s="22"/>
      <c r="I1" s="22"/>
      <c r="J1" s="22"/>
      <c r="K1" s="22"/>
      <c r="L1" s="22"/>
      <c r="M1" s="22"/>
      <c r="N1" s="22"/>
      <c r="Q1"/>
      <c r="S1"/>
      <c r="U1"/>
      <c r="W1"/>
      <c r="AE1"/>
      <c r="AG1"/>
      <c r="AI1"/>
      <c r="AK1"/>
      <c r="AM1"/>
      <c r="AO1"/>
      <c r="AQ1"/>
      <c r="AS1"/>
      <c r="AU1"/>
      <c r="AW1"/>
      <c r="AY1"/>
      <c r="BA1"/>
    </row>
    <row r="2" spans="1:53" s="21" customFormat="1" ht="16.5" customHeight="1">
      <c r="A2" s="3" t="s">
        <v>193</v>
      </c>
      <c r="C2" s="7"/>
      <c r="E2" s="22"/>
      <c r="F2" s="22"/>
      <c r="G2" s="22"/>
      <c r="H2" s="22"/>
      <c r="I2" s="22"/>
      <c r="J2" s="22"/>
      <c r="K2" s="22"/>
      <c r="L2" s="22"/>
      <c r="M2" s="22"/>
      <c r="N2" s="22"/>
      <c r="Q2"/>
      <c r="S2"/>
      <c r="U2"/>
      <c r="W2"/>
      <c r="AE2"/>
      <c r="AG2"/>
      <c r="AI2"/>
      <c r="AK2"/>
      <c r="AM2"/>
      <c r="AO2"/>
      <c r="AQ2"/>
      <c r="AS2"/>
      <c r="AU2"/>
      <c r="AW2"/>
      <c r="AY2"/>
      <c r="BA2"/>
    </row>
    <row r="3" spans="1:4" ht="19.5" customHeight="1">
      <c r="A3" s="2"/>
      <c r="B3" s="2"/>
      <c r="D3" s="2"/>
    </row>
    <row r="4" ht="15" customHeight="1">
      <c r="A4" s="55" t="s">
        <v>148</v>
      </c>
    </row>
    <row r="5" ht="15" customHeight="1">
      <c r="A5" s="6" t="s">
        <v>22</v>
      </c>
    </row>
    <row r="6" spans="1:53" ht="5.25" customHeight="1" thickBot="1">
      <c r="A6" s="4"/>
      <c r="B6" s="4"/>
      <c r="C6" s="42"/>
      <c r="D6" s="4"/>
      <c r="E6" s="15"/>
      <c r="F6" s="15"/>
      <c r="G6" s="15"/>
      <c r="H6" s="15"/>
      <c r="I6" s="15"/>
      <c r="J6" s="15"/>
      <c r="K6" s="15"/>
      <c r="L6" s="15"/>
      <c r="M6" s="15"/>
      <c r="N6" s="15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15" customHeight="1" thickBot="1" thickTop="1">
      <c r="A7" s="7"/>
      <c r="B7" s="18"/>
      <c r="D7" s="18"/>
      <c r="E7" s="24"/>
      <c r="F7" s="25"/>
      <c r="G7" s="24"/>
      <c r="H7" s="25"/>
      <c r="I7" s="24"/>
      <c r="J7" s="24"/>
      <c r="K7" s="24"/>
      <c r="L7" s="24"/>
      <c r="M7" s="24"/>
      <c r="N7" s="25"/>
      <c r="O7" s="80" t="s">
        <v>4</v>
      </c>
      <c r="P7" s="13"/>
      <c r="Q7" s="13"/>
      <c r="R7" s="13"/>
      <c r="S7" s="13"/>
      <c r="T7" s="13"/>
      <c r="U7" s="13"/>
      <c r="V7" s="18"/>
      <c r="W7" s="80" t="s">
        <v>5</v>
      </c>
      <c r="X7" s="13"/>
      <c r="Y7" s="13"/>
      <c r="Z7" s="13"/>
      <c r="AA7" s="13"/>
      <c r="AB7" s="13"/>
      <c r="AC7" s="13"/>
      <c r="AD7" s="18"/>
      <c r="AE7" s="80" t="s">
        <v>83</v>
      </c>
      <c r="AF7" s="13"/>
      <c r="AG7" s="13"/>
      <c r="AH7" s="13"/>
      <c r="AI7" s="13"/>
      <c r="AJ7" s="13"/>
      <c r="AK7" s="13"/>
      <c r="AL7" s="18"/>
      <c r="AM7" s="80" t="s">
        <v>191</v>
      </c>
      <c r="AN7" s="13"/>
      <c r="AO7" s="13"/>
      <c r="AP7" s="13"/>
      <c r="AQ7" s="13"/>
      <c r="AR7" s="13"/>
      <c r="AS7" s="13"/>
      <c r="AT7" s="18"/>
      <c r="AU7" s="80" t="s">
        <v>192</v>
      </c>
      <c r="AV7" s="13"/>
      <c r="AW7" s="13"/>
      <c r="AX7" s="13"/>
      <c r="AY7" s="13"/>
      <c r="AZ7" s="13"/>
      <c r="BA7" s="13"/>
    </row>
    <row r="8" spans="1:53" ht="15" customHeight="1" thickBot="1">
      <c r="A8" s="13" t="s">
        <v>2</v>
      </c>
      <c r="B8" s="18"/>
      <c r="C8" s="13" t="s">
        <v>3</v>
      </c>
      <c r="D8" s="18"/>
      <c r="E8" s="83" t="s">
        <v>4</v>
      </c>
      <c r="F8" s="84"/>
      <c r="G8" s="83" t="s">
        <v>5</v>
      </c>
      <c r="H8" s="84"/>
      <c r="I8" s="83" t="s">
        <v>83</v>
      </c>
      <c r="J8" s="84"/>
      <c r="K8" s="83" t="s">
        <v>191</v>
      </c>
      <c r="L8" s="84"/>
      <c r="M8" s="83" t="s">
        <v>192</v>
      </c>
      <c r="N8" s="25"/>
      <c r="O8" s="13" t="s">
        <v>6</v>
      </c>
      <c r="P8" s="18"/>
      <c r="Q8" s="13" t="s">
        <v>7</v>
      </c>
      <c r="R8" s="18"/>
      <c r="S8" s="13" t="s">
        <v>8</v>
      </c>
      <c r="T8" s="18"/>
      <c r="U8" s="13" t="s">
        <v>9</v>
      </c>
      <c r="V8" s="18"/>
      <c r="W8" s="13" t="s">
        <v>6</v>
      </c>
      <c r="X8" s="18"/>
      <c r="Y8" s="13" t="s">
        <v>7</v>
      </c>
      <c r="Z8" s="18"/>
      <c r="AA8" s="13" t="s">
        <v>8</v>
      </c>
      <c r="AB8" s="18"/>
      <c r="AC8" s="13" t="s">
        <v>9</v>
      </c>
      <c r="AD8" s="18"/>
      <c r="AE8" s="13" t="s">
        <v>6</v>
      </c>
      <c r="AF8" s="18"/>
      <c r="AG8" s="13" t="s">
        <v>7</v>
      </c>
      <c r="AH8" s="18"/>
      <c r="AI8" s="13" t="s">
        <v>8</v>
      </c>
      <c r="AJ8" s="18"/>
      <c r="AK8" s="13" t="s">
        <v>9</v>
      </c>
      <c r="AL8" s="18"/>
      <c r="AM8" s="13" t="s">
        <v>6</v>
      </c>
      <c r="AN8" s="18"/>
      <c r="AO8" s="13" t="s">
        <v>7</v>
      </c>
      <c r="AP8" s="18"/>
      <c r="AQ8" s="13" t="s">
        <v>8</v>
      </c>
      <c r="AR8" s="18"/>
      <c r="AS8" s="13" t="s">
        <v>9</v>
      </c>
      <c r="AT8" s="18"/>
      <c r="AU8" s="13" t="s">
        <v>6</v>
      </c>
      <c r="AV8" s="18"/>
      <c r="AW8" s="13" t="s">
        <v>7</v>
      </c>
      <c r="AX8" s="18"/>
      <c r="AY8" s="13" t="s">
        <v>8</v>
      </c>
      <c r="AZ8" s="18"/>
      <c r="BA8" s="13" t="s">
        <v>9</v>
      </c>
    </row>
    <row r="9" spans="1:53" ht="12.75" customHeight="1">
      <c r="A9" s="18" t="s">
        <v>23</v>
      </c>
      <c r="B9" s="19"/>
      <c r="C9" s="18"/>
      <c r="D9" s="19"/>
      <c r="E9" s="63"/>
      <c r="F9" s="71"/>
      <c r="G9" s="63"/>
      <c r="H9" s="71"/>
      <c r="I9" s="63"/>
      <c r="J9" s="63"/>
      <c r="K9" s="63"/>
      <c r="L9" s="63"/>
      <c r="M9" s="63"/>
      <c r="N9" s="71"/>
      <c r="O9" s="61"/>
      <c r="P9" s="61"/>
      <c r="Q9" s="10"/>
      <c r="R9" s="61"/>
      <c r="S9" s="10"/>
      <c r="T9" s="61"/>
      <c r="U9" s="10"/>
      <c r="V9" s="61"/>
      <c r="W9" s="10"/>
      <c r="X9" s="61"/>
      <c r="Y9" s="10"/>
      <c r="Z9" s="61"/>
      <c r="AA9" s="10"/>
      <c r="AB9" s="61"/>
      <c r="AC9" s="10"/>
      <c r="AD9" s="61"/>
      <c r="AE9" s="10"/>
      <c r="AF9" s="61"/>
      <c r="AG9" s="10"/>
      <c r="AH9" s="61"/>
      <c r="AI9" s="10"/>
      <c r="AJ9" s="61"/>
      <c r="AK9" s="10"/>
      <c r="AL9" s="61"/>
      <c r="AM9" s="10"/>
      <c r="AN9" s="61"/>
      <c r="AO9" s="10"/>
      <c r="AP9" s="61"/>
      <c r="AQ9" s="10"/>
      <c r="AR9" s="61"/>
      <c r="AS9" s="10"/>
      <c r="AT9" s="61"/>
      <c r="AU9" s="10"/>
      <c r="AV9" s="61"/>
      <c r="AW9" s="10"/>
      <c r="AX9" s="61"/>
      <c r="AY9" s="10"/>
      <c r="AZ9" s="61"/>
      <c r="BA9" s="10"/>
    </row>
    <row r="10" spans="1:53" ht="25.5" customHeight="1">
      <c r="A10" s="127" t="s">
        <v>182</v>
      </c>
      <c r="B10" s="19"/>
      <c r="C10" s="7" t="s">
        <v>39</v>
      </c>
      <c r="D10" s="19"/>
      <c r="E10" s="33">
        <v>-781776</v>
      </c>
      <c r="F10" s="36"/>
      <c r="G10" s="33">
        <v>-293623</v>
      </c>
      <c r="H10" s="36"/>
      <c r="I10" s="33">
        <v>1071676</v>
      </c>
      <c r="J10" s="33"/>
      <c r="K10" s="33">
        <v>687928</v>
      </c>
      <c r="L10" s="37"/>
      <c r="M10" s="33">
        <v>0</v>
      </c>
      <c r="N10" s="27"/>
      <c r="O10" s="33">
        <v>-29412</v>
      </c>
      <c r="P10" s="27"/>
      <c r="Q10" s="33">
        <v>-235902</v>
      </c>
      <c r="R10" s="27"/>
      <c r="S10" s="33">
        <v>-436800</v>
      </c>
      <c r="T10" s="27"/>
      <c r="U10" s="33">
        <v>-79662</v>
      </c>
      <c r="V10" s="61"/>
      <c r="W10" s="33">
        <v>21072</v>
      </c>
      <c r="X10" s="61"/>
      <c r="Y10" s="33">
        <v>-279247</v>
      </c>
      <c r="Z10" s="61"/>
      <c r="AA10" s="33">
        <v>-225281</v>
      </c>
      <c r="AB10" s="61"/>
      <c r="AC10" s="33">
        <v>189833</v>
      </c>
      <c r="AD10" s="61"/>
      <c r="AE10" s="33">
        <v>158571</v>
      </c>
      <c r="AF10" s="61"/>
      <c r="AG10" s="33">
        <v>153825</v>
      </c>
      <c r="AH10" s="61"/>
      <c r="AI10" s="33">
        <v>176401</v>
      </c>
      <c r="AJ10" s="61"/>
      <c r="AK10" s="33">
        <v>582879</v>
      </c>
      <c r="AL10" s="61"/>
      <c r="AM10" s="33">
        <v>687928</v>
      </c>
      <c r="AN10" s="61"/>
      <c r="AO10" s="33">
        <v>0</v>
      </c>
      <c r="AP10" s="61"/>
      <c r="AQ10" s="33">
        <v>0</v>
      </c>
      <c r="AR10" s="61"/>
      <c r="AS10" s="33">
        <v>0</v>
      </c>
      <c r="AT10" s="61"/>
      <c r="AU10" s="33">
        <v>0</v>
      </c>
      <c r="AV10" s="61"/>
      <c r="AW10" s="33">
        <v>0</v>
      </c>
      <c r="AX10" s="61"/>
      <c r="AY10" s="33">
        <v>0</v>
      </c>
      <c r="AZ10" s="61"/>
      <c r="BA10" s="33">
        <v>0</v>
      </c>
    </row>
    <row r="11" spans="1:53" ht="12.75" customHeight="1">
      <c r="A11" s="48" t="s">
        <v>27</v>
      </c>
      <c r="B11" s="19"/>
      <c r="C11" s="7" t="s">
        <v>43</v>
      </c>
      <c r="D11" s="19"/>
      <c r="E11" s="33">
        <v>67025</v>
      </c>
      <c r="F11" s="36"/>
      <c r="G11" s="33">
        <v>85529</v>
      </c>
      <c r="H11" s="36"/>
      <c r="I11" s="33">
        <v>78690</v>
      </c>
      <c r="J11" s="33"/>
      <c r="K11" s="33">
        <v>26973</v>
      </c>
      <c r="L11" s="37"/>
      <c r="M11" s="33">
        <v>0</v>
      </c>
      <c r="N11" s="27"/>
      <c r="O11" s="33">
        <v>15606</v>
      </c>
      <c r="P11" s="27"/>
      <c r="Q11" s="33">
        <v>17865</v>
      </c>
      <c r="R11" s="27"/>
      <c r="S11" s="33">
        <v>16976</v>
      </c>
      <c r="T11" s="27"/>
      <c r="U11" s="33">
        <v>16578</v>
      </c>
      <c r="V11" s="61"/>
      <c r="W11" s="33">
        <v>20924</v>
      </c>
      <c r="X11" s="61"/>
      <c r="Y11" s="33">
        <v>20895</v>
      </c>
      <c r="Z11" s="61"/>
      <c r="AA11" s="33">
        <v>21358</v>
      </c>
      <c r="AB11" s="61"/>
      <c r="AC11" s="33">
        <v>22352</v>
      </c>
      <c r="AD11" s="61"/>
      <c r="AE11" s="33">
        <v>19913</v>
      </c>
      <c r="AF11" s="61"/>
      <c r="AG11" s="33">
        <v>18890</v>
      </c>
      <c r="AH11" s="61"/>
      <c r="AI11" s="33">
        <v>19924</v>
      </c>
      <c r="AJ11" s="61"/>
      <c r="AK11" s="33">
        <v>19963</v>
      </c>
      <c r="AL11" s="61"/>
      <c r="AM11" s="33">
        <v>26973</v>
      </c>
      <c r="AN11" s="61"/>
      <c r="AO11" s="33">
        <v>0</v>
      </c>
      <c r="AP11" s="61"/>
      <c r="AQ11" s="33">
        <v>0</v>
      </c>
      <c r="AR11" s="61"/>
      <c r="AS11" s="33">
        <v>0</v>
      </c>
      <c r="AT11" s="61"/>
      <c r="AU11" s="33">
        <v>0</v>
      </c>
      <c r="AV11" s="61"/>
      <c r="AW11" s="33">
        <v>0</v>
      </c>
      <c r="AX11" s="61"/>
      <c r="AY11" s="33">
        <v>0</v>
      </c>
      <c r="AZ11" s="61"/>
      <c r="BA11" s="33">
        <v>0</v>
      </c>
    </row>
    <row r="12" spans="1:53" ht="25.5" customHeight="1">
      <c r="A12" s="127" t="s">
        <v>183</v>
      </c>
      <c r="B12" s="19"/>
      <c r="C12" s="7" t="s">
        <v>44</v>
      </c>
      <c r="D12" s="19"/>
      <c r="E12" s="33">
        <v>589536</v>
      </c>
      <c r="F12" s="36"/>
      <c r="G12" s="33">
        <v>587206</v>
      </c>
      <c r="H12" s="36"/>
      <c r="I12" s="33">
        <v>624156</v>
      </c>
      <c r="J12" s="33"/>
      <c r="K12" s="33">
        <v>176769</v>
      </c>
      <c r="L12" s="37"/>
      <c r="M12" s="33">
        <v>0</v>
      </c>
      <c r="N12" s="27"/>
      <c r="O12" s="33">
        <v>202650</v>
      </c>
      <c r="P12" s="27"/>
      <c r="Q12" s="33">
        <v>87390</v>
      </c>
      <c r="R12" s="27"/>
      <c r="S12" s="33">
        <v>131487</v>
      </c>
      <c r="T12" s="27"/>
      <c r="U12" s="33">
        <v>168009</v>
      </c>
      <c r="V12" s="61"/>
      <c r="W12" s="33">
        <v>206934</v>
      </c>
      <c r="X12" s="61"/>
      <c r="Y12" s="33">
        <v>106865</v>
      </c>
      <c r="Z12" s="61"/>
      <c r="AA12" s="33">
        <v>104901</v>
      </c>
      <c r="AB12" s="61"/>
      <c r="AC12" s="33">
        <v>168506</v>
      </c>
      <c r="AD12" s="61"/>
      <c r="AE12" s="33">
        <v>171530</v>
      </c>
      <c r="AF12" s="61"/>
      <c r="AG12" s="33">
        <v>118926</v>
      </c>
      <c r="AH12" s="61"/>
      <c r="AI12" s="33">
        <v>134724</v>
      </c>
      <c r="AJ12" s="61"/>
      <c r="AK12" s="33">
        <v>198976</v>
      </c>
      <c r="AL12" s="61"/>
      <c r="AM12" s="33">
        <v>176769</v>
      </c>
      <c r="AN12" s="61"/>
      <c r="AO12" s="33">
        <v>0</v>
      </c>
      <c r="AP12" s="61"/>
      <c r="AQ12" s="33">
        <v>0</v>
      </c>
      <c r="AR12" s="61"/>
      <c r="AS12" s="33">
        <v>0</v>
      </c>
      <c r="AT12" s="61"/>
      <c r="AU12" s="33">
        <v>0</v>
      </c>
      <c r="AV12" s="61"/>
      <c r="AW12" s="33">
        <v>0</v>
      </c>
      <c r="AX12" s="61"/>
      <c r="AY12" s="33">
        <v>0</v>
      </c>
      <c r="AZ12" s="61"/>
      <c r="BA12" s="33">
        <v>0</v>
      </c>
    </row>
    <row r="13" spans="1:53" ht="12.75" customHeight="1">
      <c r="A13" s="48" t="s">
        <v>40</v>
      </c>
      <c r="B13" s="19"/>
      <c r="C13" s="7" t="s">
        <v>45</v>
      </c>
      <c r="D13" s="19"/>
      <c r="E13" s="33">
        <v>-885424</v>
      </c>
      <c r="F13" s="36"/>
      <c r="G13" s="33">
        <v>-925409</v>
      </c>
      <c r="H13" s="36"/>
      <c r="I13" s="33">
        <v>-892915</v>
      </c>
      <c r="J13" s="33"/>
      <c r="K13" s="33">
        <v>-177873</v>
      </c>
      <c r="L13" s="37"/>
      <c r="M13" s="33">
        <v>0</v>
      </c>
      <c r="N13" s="27"/>
      <c r="O13" s="33">
        <v>-118172</v>
      </c>
      <c r="P13" s="27"/>
      <c r="Q13" s="33">
        <v>-112926</v>
      </c>
      <c r="R13" s="27"/>
      <c r="S13" s="33">
        <v>-124375</v>
      </c>
      <c r="T13" s="27"/>
      <c r="U13" s="33">
        <v>-529951</v>
      </c>
      <c r="V13" s="61"/>
      <c r="W13" s="33">
        <v>-135645</v>
      </c>
      <c r="X13" s="61"/>
      <c r="Y13" s="33">
        <v>-111872</v>
      </c>
      <c r="Z13" s="61"/>
      <c r="AA13" s="33">
        <v>-175936</v>
      </c>
      <c r="AB13" s="61"/>
      <c r="AC13" s="33">
        <v>-501956</v>
      </c>
      <c r="AD13" s="61"/>
      <c r="AE13" s="33">
        <v>-182183</v>
      </c>
      <c r="AF13" s="61"/>
      <c r="AG13" s="33">
        <v>-86819</v>
      </c>
      <c r="AH13" s="61"/>
      <c r="AI13" s="33">
        <v>-110287</v>
      </c>
      <c r="AJ13" s="61"/>
      <c r="AK13" s="33">
        <v>-513626</v>
      </c>
      <c r="AL13" s="61"/>
      <c r="AM13" s="33">
        <v>-177873</v>
      </c>
      <c r="AN13" s="61"/>
      <c r="AO13" s="33">
        <v>0</v>
      </c>
      <c r="AP13" s="61"/>
      <c r="AQ13" s="33">
        <v>0</v>
      </c>
      <c r="AR13" s="61"/>
      <c r="AS13" s="33">
        <v>0</v>
      </c>
      <c r="AT13" s="61"/>
      <c r="AU13" s="33">
        <v>0</v>
      </c>
      <c r="AV13" s="61"/>
      <c r="AW13" s="33">
        <v>0</v>
      </c>
      <c r="AX13" s="61"/>
      <c r="AY13" s="33">
        <v>0</v>
      </c>
      <c r="AZ13" s="61"/>
      <c r="BA13" s="33">
        <v>0</v>
      </c>
    </row>
    <row r="14" spans="1:53" ht="12.75" customHeight="1">
      <c r="A14" s="48" t="s">
        <v>41</v>
      </c>
      <c r="B14" s="19"/>
      <c r="C14" s="7" t="s">
        <v>46</v>
      </c>
      <c r="D14" s="19"/>
      <c r="E14" s="33">
        <v>2870262</v>
      </c>
      <c r="F14" s="36"/>
      <c r="G14" s="33">
        <v>3244737</v>
      </c>
      <c r="H14" s="36"/>
      <c r="I14" s="33">
        <v>3339796</v>
      </c>
      <c r="J14" s="33"/>
      <c r="K14" s="33">
        <v>857193</v>
      </c>
      <c r="L14" s="37"/>
      <c r="M14" s="33">
        <v>0</v>
      </c>
      <c r="N14" s="27"/>
      <c r="O14" s="33">
        <v>649455</v>
      </c>
      <c r="P14" s="27"/>
      <c r="Q14" s="33">
        <v>697039</v>
      </c>
      <c r="R14" s="27"/>
      <c r="S14" s="33">
        <v>693488</v>
      </c>
      <c r="T14" s="27"/>
      <c r="U14" s="33">
        <v>830280</v>
      </c>
      <c r="V14" s="61"/>
      <c r="W14" s="33">
        <v>764319</v>
      </c>
      <c r="X14" s="61"/>
      <c r="Y14" s="33">
        <v>850361</v>
      </c>
      <c r="Z14" s="61"/>
      <c r="AA14" s="33">
        <v>806794</v>
      </c>
      <c r="AB14" s="61"/>
      <c r="AC14" s="33">
        <v>823263</v>
      </c>
      <c r="AD14" s="61"/>
      <c r="AE14" s="33">
        <v>844514</v>
      </c>
      <c r="AF14" s="61"/>
      <c r="AG14" s="33">
        <v>779985</v>
      </c>
      <c r="AH14" s="61"/>
      <c r="AI14" s="33">
        <v>825237</v>
      </c>
      <c r="AJ14" s="61"/>
      <c r="AK14" s="33">
        <v>890060</v>
      </c>
      <c r="AL14" s="61"/>
      <c r="AM14" s="33">
        <v>857193</v>
      </c>
      <c r="AN14" s="61"/>
      <c r="AO14" s="33">
        <v>0</v>
      </c>
      <c r="AP14" s="61"/>
      <c r="AQ14" s="33">
        <v>0</v>
      </c>
      <c r="AR14" s="61"/>
      <c r="AS14" s="33">
        <v>0</v>
      </c>
      <c r="AT14" s="61"/>
      <c r="AU14" s="33">
        <v>0</v>
      </c>
      <c r="AV14" s="61"/>
      <c r="AW14" s="33">
        <v>0</v>
      </c>
      <c r="AX14" s="61"/>
      <c r="AY14" s="33">
        <v>0</v>
      </c>
      <c r="AZ14" s="61"/>
      <c r="BA14" s="33">
        <v>0</v>
      </c>
    </row>
    <row r="15" spans="1:53" ht="12.75" customHeight="1">
      <c r="A15" s="9" t="s">
        <v>42</v>
      </c>
      <c r="B15" s="19"/>
      <c r="C15" s="9" t="s">
        <v>138</v>
      </c>
      <c r="D15" s="19"/>
      <c r="E15" s="34">
        <v>729017</v>
      </c>
      <c r="F15" s="36"/>
      <c r="G15" s="34">
        <v>856422</v>
      </c>
      <c r="H15" s="36"/>
      <c r="I15" s="34">
        <v>982089</v>
      </c>
      <c r="J15" s="36"/>
      <c r="K15" s="34">
        <v>299965</v>
      </c>
      <c r="L15" s="37"/>
      <c r="M15" s="34">
        <v>0</v>
      </c>
      <c r="N15" s="27"/>
      <c r="O15" s="34">
        <v>200033</v>
      </c>
      <c r="P15" s="27"/>
      <c r="Q15" s="34">
        <v>187414</v>
      </c>
      <c r="R15" s="27"/>
      <c r="S15" s="34">
        <v>185366</v>
      </c>
      <c r="T15" s="27"/>
      <c r="U15" s="34">
        <v>156204</v>
      </c>
      <c r="V15" s="61"/>
      <c r="W15" s="34">
        <v>255301</v>
      </c>
      <c r="X15" s="61"/>
      <c r="Y15" s="34">
        <v>162438</v>
      </c>
      <c r="Z15" s="61"/>
      <c r="AA15" s="34">
        <v>210416</v>
      </c>
      <c r="AB15" s="61"/>
      <c r="AC15" s="34">
        <v>228267</v>
      </c>
      <c r="AD15" s="61"/>
      <c r="AE15" s="34">
        <v>258000</v>
      </c>
      <c r="AF15" s="61"/>
      <c r="AG15" s="34">
        <v>210521</v>
      </c>
      <c r="AH15" s="61"/>
      <c r="AI15" s="34">
        <v>232883</v>
      </c>
      <c r="AJ15" s="61"/>
      <c r="AK15" s="34">
        <v>280685</v>
      </c>
      <c r="AL15" s="61"/>
      <c r="AM15" s="34">
        <v>299965</v>
      </c>
      <c r="AN15" s="61"/>
      <c r="AO15" s="34">
        <v>0</v>
      </c>
      <c r="AP15" s="61"/>
      <c r="AQ15" s="34">
        <v>0</v>
      </c>
      <c r="AR15" s="61"/>
      <c r="AS15" s="34">
        <v>0</v>
      </c>
      <c r="AT15" s="61"/>
      <c r="AU15" s="34">
        <v>0</v>
      </c>
      <c r="AV15" s="61"/>
      <c r="AW15" s="34">
        <v>0</v>
      </c>
      <c r="AX15" s="61"/>
      <c r="AY15" s="34">
        <v>0</v>
      </c>
      <c r="AZ15" s="61"/>
      <c r="BA15" s="34">
        <v>0</v>
      </c>
    </row>
    <row r="16" spans="1:53" s="47" customFormat="1" ht="12.75" customHeight="1">
      <c r="A16" s="9" t="s">
        <v>28</v>
      </c>
      <c r="B16" s="45"/>
      <c r="C16" s="9"/>
      <c r="D16" s="45"/>
      <c r="E16" s="38">
        <v>2588640</v>
      </c>
      <c r="F16" s="51"/>
      <c r="G16" s="38">
        <v>3554862</v>
      </c>
      <c r="H16" s="51"/>
      <c r="I16" s="38">
        <v>5203492</v>
      </c>
      <c r="J16" s="51"/>
      <c r="K16" s="38">
        <v>1870955</v>
      </c>
      <c r="L16" s="37"/>
      <c r="M16" s="38">
        <v>0</v>
      </c>
      <c r="N16" s="27"/>
      <c r="O16" s="38">
        <v>920160</v>
      </c>
      <c r="P16" s="27"/>
      <c r="Q16" s="38">
        <v>640880</v>
      </c>
      <c r="R16" s="27"/>
      <c r="S16" s="38">
        <v>466142</v>
      </c>
      <c r="T16" s="27"/>
      <c r="U16" s="38">
        <v>561458</v>
      </c>
      <c r="V16" s="61"/>
      <c r="W16" s="38">
        <v>1132905</v>
      </c>
      <c r="X16" s="61"/>
      <c r="Y16" s="38">
        <v>749440</v>
      </c>
      <c r="Z16" s="61"/>
      <c r="AA16" s="38">
        <v>742252</v>
      </c>
      <c r="AB16" s="61"/>
      <c r="AC16" s="38">
        <v>930265</v>
      </c>
      <c r="AD16" s="61"/>
      <c r="AE16" s="38">
        <v>1270345</v>
      </c>
      <c r="AF16" s="61"/>
      <c r="AG16" s="38">
        <v>1195328</v>
      </c>
      <c r="AH16" s="61"/>
      <c r="AI16" s="38">
        <v>1278882</v>
      </c>
      <c r="AJ16" s="61"/>
      <c r="AK16" s="38">
        <v>1458937</v>
      </c>
      <c r="AL16" s="61"/>
      <c r="AM16" s="38">
        <v>1870955</v>
      </c>
      <c r="AN16" s="61"/>
      <c r="AO16" s="38">
        <v>0</v>
      </c>
      <c r="AP16" s="61"/>
      <c r="AQ16" s="38">
        <v>0</v>
      </c>
      <c r="AR16" s="61"/>
      <c r="AS16" s="38">
        <v>0</v>
      </c>
      <c r="AT16" s="61"/>
      <c r="AU16" s="38">
        <v>0</v>
      </c>
      <c r="AV16" s="61"/>
      <c r="AW16" s="38">
        <v>0</v>
      </c>
      <c r="AX16" s="61"/>
      <c r="AY16" s="38">
        <v>0</v>
      </c>
      <c r="AZ16" s="61"/>
      <c r="BA16" s="38">
        <v>0</v>
      </c>
    </row>
    <row r="17" spans="1:53" s="47" customFormat="1" ht="12.75" customHeight="1">
      <c r="A17" s="18" t="s">
        <v>29</v>
      </c>
      <c r="B17" s="45"/>
      <c r="C17" s="18"/>
      <c r="D17" s="45"/>
      <c r="E17" s="27"/>
      <c r="F17" s="27"/>
      <c r="G17" s="27"/>
      <c r="H17" s="27"/>
      <c r="I17" s="27"/>
      <c r="J17" s="27"/>
      <c r="K17" s="27"/>
      <c r="L17" s="37"/>
      <c r="M17" s="27"/>
      <c r="N17" s="27"/>
      <c r="O17" s="27"/>
      <c r="P17" s="27"/>
      <c r="Q17" s="27"/>
      <c r="R17" s="27"/>
      <c r="S17" s="27"/>
      <c r="T17" s="27"/>
      <c r="U17" s="27"/>
      <c r="V17" s="61"/>
      <c r="W17" s="27"/>
      <c r="X17" s="61"/>
      <c r="Y17" s="27"/>
      <c r="Z17" s="61"/>
      <c r="AA17" s="27"/>
      <c r="AB17" s="61"/>
      <c r="AC17" s="27"/>
      <c r="AD17" s="61"/>
      <c r="AE17" s="27"/>
      <c r="AF17" s="61"/>
      <c r="AG17" s="27"/>
      <c r="AH17" s="61"/>
      <c r="AI17" s="27"/>
      <c r="AJ17" s="61"/>
      <c r="AK17" s="27"/>
      <c r="AL17" s="61"/>
      <c r="AM17" s="27"/>
      <c r="AN17" s="61"/>
      <c r="AO17" s="27"/>
      <c r="AP17" s="61"/>
      <c r="AQ17" s="27"/>
      <c r="AR17" s="61"/>
      <c r="AS17" s="27"/>
      <c r="AT17" s="61"/>
      <c r="AU17" s="27"/>
      <c r="AV17" s="61"/>
      <c r="AW17" s="27"/>
      <c r="AX17" s="61"/>
      <c r="AY17" s="27"/>
      <c r="AZ17" s="61"/>
      <c r="BA17" s="27"/>
    </row>
    <row r="18" spans="1:53" ht="12.75" customHeight="1">
      <c r="A18" s="48" t="s">
        <v>27</v>
      </c>
      <c r="B18" s="19"/>
      <c r="C18" s="7" t="s">
        <v>43</v>
      </c>
      <c r="D18" s="19"/>
      <c r="E18" s="33">
        <v>62896</v>
      </c>
      <c r="F18" s="36"/>
      <c r="G18" s="33">
        <v>82474</v>
      </c>
      <c r="H18" s="36"/>
      <c r="I18" s="33">
        <v>79977</v>
      </c>
      <c r="J18" s="33"/>
      <c r="K18" s="33">
        <v>21924</v>
      </c>
      <c r="L18" s="37"/>
      <c r="M18" s="33">
        <v>0</v>
      </c>
      <c r="N18" s="27"/>
      <c r="O18" s="33">
        <v>14063</v>
      </c>
      <c r="P18" s="27"/>
      <c r="Q18" s="33">
        <v>16161</v>
      </c>
      <c r="R18" s="27"/>
      <c r="S18" s="33">
        <v>16171</v>
      </c>
      <c r="T18" s="27"/>
      <c r="U18" s="33">
        <v>16501</v>
      </c>
      <c r="V18" s="61"/>
      <c r="W18" s="33">
        <v>18950</v>
      </c>
      <c r="X18" s="61"/>
      <c r="Y18" s="33">
        <v>20270</v>
      </c>
      <c r="Z18" s="61"/>
      <c r="AA18" s="33">
        <v>21202</v>
      </c>
      <c r="AB18" s="61"/>
      <c r="AC18" s="33">
        <v>22052</v>
      </c>
      <c r="AD18" s="61"/>
      <c r="AE18" s="33">
        <v>18187</v>
      </c>
      <c r="AF18" s="61"/>
      <c r="AG18" s="33">
        <v>18640</v>
      </c>
      <c r="AH18" s="61"/>
      <c r="AI18" s="33">
        <v>21128</v>
      </c>
      <c r="AJ18" s="61"/>
      <c r="AK18" s="33">
        <v>22022</v>
      </c>
      <c r="AL18" s="61"/>
      <c r="AM18" s="33">
        <v>21924</v>
      </c>
      <c r="AN18" s="61"/>
      <c r="AO18" s="33">
        <v>0</v>
      </c>
      <c r="AP18" s="61"/>
      <c r="AQ18" s="33">
        <v>0</v>
      </c>
      <c r="AR18" s="61"/>
      <c r="AS18" s="33">
        <v>0</v>
      </c>
      <c r="AT18" s="61"/>
      <c r="AU18" s="33">
        <v>0</v>
      </c>
      <c r="AV18" s="61"/>
      <c r="AW18" s="33">
        <v>0</v>
      </c>
      <c r="AX18" s="61"/>
      <c r="AY18" s="33">
        <v>0</v>
      </c>
      <c r="AZ18" s="61"/>
      <c r="BA18" s="33">
        <v>0</v>
      </c>
    </row>
    <row r="19" spans="1:53" ht="12.75" customHeight="1">
      <c r="A19" s="48" t="s">
        <v>41</v>
      </c>
      <c r="B19" s="19"/>
      <c r="C19" s="7" t="s">
        <v>46</v>
      </c>
      <c r="D19" s="19"/>
      <c r="E19" s="33">
        <v>1931673</v>
      </c>
      <c r="F19" s="36"/>
      <c r="G19" s="33">
        <v>2148492</v>
      </c>
      <c r="H19" s="36"/>
      <c r="I19" s="33">
        <v>1913109</v>
      </c>
      <c r="J19" s="33"/>
      <c r="K19" s="33">
        <v>576527</v>
      </c>
      <c r="L19" s="37"/>
      <c r="M19" s="33">
        <v>0</v>
      </c>
      <c r="N19" s="27"/>
      <c r="O19" s="33">
        <v>437184</v>
      </c>
      <c r="P19" s="27"/>
      <c r="Q19" s="33">
        <v>509729</v>
      </c>
      <c r="R19" s="27"/>
      <c r="S19" s="33">
        <v>451480</v>
      </c>
      <c r="T19" s="27"/>
      <c r="U19" s="33">
        <v>533280</v>
      </c>
      <c r="V19" s="61"/>
      <c r="W19" s="33">
        <v>503890</v>
      </c>
      <c r="X19" s="61"/>
      <c r="Y19" s="33">
        <v>502680</v>
      </c>
      <c r="Z19" s="61"/>
      <c r="AA19" s="33">
        <v>571616</v>
      </c>
      <c r="AB19" s="61"/>
      <c r="AC19" s="33">
        <v>570306</v>
      </c>
      <c r="AD19" s="61"/>
      <c r="AE19" s="33">
        <v>598005</v>
      </c>
      <c r="AF19" s="61"/>
      <c r="AG19" s="33">
        <v>473781</v>
      </c>
      <c r="AH19" s="61"/>
      <c r="AI19" s="33">
        <v>416370</v>
      </c>
      <c r="AJ19" s="61"/>
      <c r="AK19" s="33">
        <v>424953</v>
      </c>
      <c r="AL19" s="61"/>
      <c r="AM19" s="33">
        <v>576527</v>
      </c>
      <c r="AN19" s="61"/>
      <c r="AO19" s="33">
        <v>0</v>
      </c>
      <c r="AP19" s="61"/>
      <c r="AQ19" s="33">
        <v>0</v>
      </c>
      <c r="AR19" s="61"/>
      <c r="AS19" s="33">
        <v>0</v>
      </c>
      <c r="AT19" s="61"/>
      <c r="AU19" s="33">
        <v>0</v>
      </c>
      <c r="AV19" s="61"/>
      <c r="AW19" s="33">
        <v>0</v>
      </c>
      <c r="AX19" s="61"/>
      <c r="AY19" s="33">
        <v>0</v>
      </c>
      <c r="AZ19" s="61"/>
      <c r="BA19" s="33">
        <v>0</v>
      </c>
    </row>
    <row r="20" spans="1:53" ht="12.75" customHeight="1">
      <c r="A20" s="48" t="s">
        <v>42</v>
      </c>
      <c r="B20" s="19"/>
      <c r="C20" s="7" t="s">
        <v>138</v>
      </c>
      <c r="D20" s="19"/>
      <c r="E20" s="33">
        <v>942224</v>
      </c>
      <c r="F20" s="36"/>
      <c r="G20" s="33">
        <v>1037450</v>
      </c>
      <c r="H20" s="36"/>
      <c r="I20" s="33">
        <v>1215236</v>
      </c>
      <c r="J20" s="33"/>
      <c r="K20" s="33">
        <v>314510</v>
      </c>
      <c r="L20" s="37"/>
      <c r="M20" s="33">
        <v>0</v>
      </c>
      <c r="N20" s="27"/>
      <c r="O20" s="33">
        <v>280103</v>
      </c>
      <c r="P20" s="27"/>
      <c r="Q20" s="33">
        <v>183006</v>
      </c>
      <c r="R20" s="27"/>
      <c r="S20" s="33">
        <v>262558</v>
      </c>
      <c r="T20" s="27"/>
      <c r="U20" s="33">
        <v>216557</v>
      </c>
      <c r="V20" s="61"/>
      <c r="W20" s="33">
        <v>280251</v>
      </c>
      <c r="X20" s="61"/>
      <c r="Y20" s="33">
        <v>224831</v>
      </c>
      <c r="Z20" s="61"/>
      <c r="AA20" s="33">
        <v>313254</v>
      </c>
      <c r="AB20" s="61"/>
      <c r="AC20" s="33">
        <v>219114</v>
      </c>
      <c r="AD20" s="61"/>
      <c r="AE20" s="33">
        <v>256201</v>
      </c>
      <c r="AF20" s="61"/>
      <c r="AG20" s="33">
        <v>272115</v>
      </c>
      <c r="AH20" s="61"/>
      <c r="AI20" s="33">
        <v>355425</v>
      </c>
      <c r="AJ20" s="61"/>
      <c r="AK20" s="33">
        <v>331495</v>
      </c>
      <c r="AL20" s="61"/>
      <c r="AM20" s="33">
        <v>314510</v>
      </c>
      <c r="AN20" s="61"/>
      <c r="AO20" s="33">
        <v>0</v>
      </c>
      <c r="AP20" s="61"/>
      <c r="AQ20" s="33">
        <v>0</v>
      </c>
      <c r="AR20" s="61"/>
      <c r="AS20" s="33">
        <v>0</v>
      </c>
      <c r="AT20" s="61"/>
      <c r="AU20" s="33">
        <v>0</v>
      </c>
      <c r="AV20" s="61"/>
      <c r="AW20" s="33">
        <v>0</v>
      </c>
      <c r="AX20" s="61"/>
      <c r="AY20" s="33">
        <v>0</v>
      </c>
      <c r="AZ20" s="61"/>
      <c r="BA20" s="33">
        <v>0</v>
      </c>
    </row>
    <row r="21" spans="1:53" ht="25.5" customHeight="1">
      <c r="A21" s="128" t="s">
        <v>184</v>
      </c>
      <c r="B21" s="17"/>
      <c r="C21" s="30" t="s">
        <v>47</v>
      </c>
      <c r="D21" s="17"/>
      <c r="E21" s="41">
        <v>-348153</v>
      </c>
      <c r="F21" s="52"/>
      <c r="G21" s="41">
        <v>286446</v>
      </c>
      <c r="H21" s="52"/>
      <c r="I21" s="41">
        <v>1995170</v>
      </c>
      <c r="J21" s="52"/>
      <c r="K21" s="41">
        <v>957994</v>
      </c>
      <c r="L21" s="37"/>
      <c r="M21" s="41">
        <v>0</v>
      </c>
      <c r="N21" s="53"/>
      <c r="O21" s="41">
        <v>188810</v>
      </c>
      <c r="P21" s="53"/>
      <c r="Q21" s="41">
        <v>-68016</v>
      </c>
      <c r="R21" s="53"/>
      <c r="S21" s="41">
        <v>-264067</v>
      </c>
      <c r="T21" s="53"/>
      <c r="U21" s="41">
        <v>-204880</v>
      </c>
      <c r="V21" s="70"/>
      <c r="W21" s="41">
        <v>329814</v>
      </c>
      <c r="X21" s="61"/>
      <c r="Y21" s="41">
        <v>1659</v>
      </c>
      <c r="Z21" s="61"/>
      <c r="AA21" s="41">
        <v>-163820</v>
      </c>
      <c r="AB21" s="61"/>
      <c r="AC21" s="41">
        <v>118793</v>
      </c>
      <c r="AD21" s="70"/>
      <c r="AE21" s="41">
        <v>397952</v>
      </c>
      <c r="AF21" s="70"/>
      <c r="AG21" s="41">
        <v>430792</v>
      </c>
      <c r="AH21" s="70"/>
      <c r="AI21" s="41">
        <v>485959</v>
      </c>
      <c r="AJ21" s="70"/>
      <c r="AK21" s="41">
        <v>680467</v>
      </c>
      <c r="AL21" s="70"/>
      <c r="AM21" s="41">
        <v>957994</v>
      </c>
      <c r="AN21" s="70"/>
      <c r="AO21" s="41">
        <v>0</v>
      </c>
      <c r="AP21" s="70"/>
      <c r="AQ21" s="41">
        <v>0</v>
      </c>
      <c r="AR21" s="70"/>
      <c r="AS21" s="41">
        <v>0</v>
      </c>
      <c r="AT21" s="70"/>
      <c r="AU21" s="41">
        <v>0</v>
      </c>
      <c r="AV21" s="70"/>
      <c r="AW21" s="41">
        <v>0</v>
      </c>
      <c r="AX21" s="70"/>
      <c r="AY21" s="41">
        <v>0</v>
      </c>
      <c r="AZ21" s="70"/>
      <c r="BA21" s="41">
        <v>0</v>
      </c>
    </row>
    <row r="22" spans="1:53" s="47" customFormat="1" ht="12.75" customHeight="1" thickBot="1">
      <c r="A22" s="13" t="s">
        <v>28</v>
      </c>
      <c r="B22" s="45"/>
      <c r="C22" s="13"/>
      <c r="D22" s="45"/>
      <c r="E22" s="44">
        <v>2588640</v>
      </c>
      <c r="F22" s="36"/>
      <c r="G22" s="44">
        <v>3554862</v>
      </c>
      <c r="H22" s="36"/>
      <c r="I22" s="44">
        <v>5203492</v>
      </c>
      <c r="J22" s="36"/>
      <c r="K22" s="44">
        <v>1870955</v>
      </c>
      <c r="L22" s="37"/>
      <c r="M22" s="44">
        <v>0</v>
      </c>
      <c r="N22" s="27"/>
      <c r="O22" s="44">
        <v>920160</v>
      </c>
      <c r="P22" s="27"/>
      <c r="Q22" s="44">
        <v>640880</v>
      </c>
      <c r="R22" s="27"/>
      <c r="S22" s="44">
        <v>466142</v>
      </c>
      <c r="T22" s="27"/>
      <c r="U22" s="44">
        <v>561458</v>
      </c>
      <c r="V22" s="61"/>
      <c r="W22" s="44">
        <v>1132905</v>
      </c>
      <c r="X22" s="61"/>
      <c r="Y22" s="44">
        <v>749440</v>
      </c>
      <c r="Z22" s="61"/>
      <c r="AA22" s="44">
        <v>742252</v>
      </c>
      <c r="AB22" s="61"/>
      <c r="AC22" s="44">
        <v>930265</v>
      </c>
      <c r="AD22" s="61"/>
      <c r="AE22" s="44">
        <v>1270345</v>
      </c>
      <c r="AF22" s="61"/>
      <c r="AG22" s="44">
        <v>1195328</v>
      </c>
      <c r="AH22" s="61"/>
      <c r="AI22" s="44">
        <v>1278882</v>
      </c>
      <c r="AJ22" s="61"/>
      <c r="AK22" s="44">
        <v>1458937</v>
      </c>
      <c r="AL22" s="61"/>
      <c r="AM22" s="44">
        <v>1870955</v>
      </c>
      <c r="AN22" s="61"/>
      <c r="AO22" s="44">
        <v>0</v>
      </c>
      <c r="AP22" s="61"/>
      <c r="AQ22" s="44">
        <v>0</v>
      </c>
      <c r="AR22" s="61"/>
      <c r="AS22" s="44">
        <v>0</v>
      </c>
      <c r="AT22" s="61"/>
      <c r="AU22" s="44">
        <v>0</v>
      </c>
      <c r="AV22" s="61"/>
      <c r="AW22" s="44">
        <v>0</v>
      </c>
      <c r="AX22" s="61"/>
      <c r="AY22" s="44">
        <v>0</v>
      </c>
      <c r="AZ22" s="61"/>
      <c r="BA22" s="44">
        <v>0</v>
      </c>
    </row>
    <row r="23" spans="1:52" ht="12">
      <c r="A23" s="10"/>
      <c r="B23" s="19"/>
      <c r="D23" s="19"/>
      <c r="E23" s="49"/>
      <c r="F23" s="54"/>
      <c r="G23" s="49"/>
      <c r="H23" s="54"/>
      <c r="I23" s="49"/>
      <c r="J23" s="49"/>
      <c r="K23" s="49"/>
      <c r="L23" s="49"/>
      <c r="M23" s="49"/>
      <c r="N23" s="28"/>
      <c r="P23" s="19"/>
      <c r="R23" s="19"/>
      <c r="T23" s="19"/>
      <c r="V23" s="19"/>
      <c r="X23" s="19"/>
      <c r="Z23" s="19"/>
      <c r="AB23" s="19"/>
      <c r="AD23" s="19"/>
      <c r="AF23" s="19"/>
      <c r="AH23" s="19"/>
      <c r="AJ23" s="19"/>
      <c r="AL23" s="19"/>
      <c r="AN23" s="19"/>
      <c r="AP23" s="19"/>
      <c r="AR23" s="19"/>
      <c r="AT23" s="19"/>
      <c r="AV23" s="19"/>
      <c r="AX23" s="19"/>
      <c r="AZ23" s="19"/>
    </row>
    <row r="24" spans="2:52" ht="12">
      <c r="B24" s="19"/>
      <c r="D24" s="19"/>
      <c r="F24" s="28"/>
      <c r="H24" s="28"/>
      <c r="N24" s="28"/>
      <c r="P24" s="19"/>
      <c r="R24" s="19"/>
      <c r="T24" s="19"/>
      <c r="V24" s="19"/>
      <c r="X24" s="19"/>
      <c r="Z24" s="19"/>
      <c r="AB24" s="19"/>
      <c r="AD24" s="19"/>
      <c r="AF24" s="19"/>
      <c r="AH24" s="19"/>
      <c r="AJ24" s="19"/>
      <c r="AL24" s="19"/>
      <c r="AN24" s="19"/>
      <c r="AP24" s="19"/>
      <c r="AR24" s="19"/>
      <c r="AT24" s="19"/>
      <c r="AV24" s="19"/>
      <c r="AX24" s="19"/>
      <c r="AZ24" s="19"/>
    </row>
    <row r="25" spans="2:52" ht="12">
      <c r="B25" s="19"/>
      <c r="D25" s="19"/>
      <c r="F25" s="28"/>
      <c r="H25" s="28"/>
      <c r="N25" s="28"/>
      <c r="P25" s="19"/>
      <c r="R25" s="19"/>
      <c r="T25" s="19"/>
      <c r="V25" s="19"/>
      <c r="X25" s="19"/>
      <c r="Z25" s="19"/>
      <c r="AB25" s="19"/>
      <c r="AD25" s="19"/>
      <c r="AF25" s="19"/>
      <c r="AH25" s="19"/>
      <c r="AJ25" s="19"/>
      <c r="AL25" s="19"/>
      <c r="AN25" s="19"/>
      <c r="AP25" s="19"/>
      <c r="AR25" s="19"/>
      <c r="AT25" s="19"/>
      <c r="AV25" s="19"/>
      <c r="AX25" s="19"/>
      <c r="AZ25" s="19"/>
    </row>
    <row r="26" spans="2:52" ht="12">
      <c r="B26" s="19"/>
      <c r="D26" s="19"/>
      <c r="F26" s="28"/>
      <c r="H26" s="28"/>
      <c r="N26" s="28"/>
      <c r="P26" s="19"/>
      <c r="R26" s="19"/>
      <c r="T26" s="19"/>
      <c r="V26" s="19"/>
      <c r="X26" s="19"/>
      <c r="Z26" s="19"/>
      <c r="AB26" s="19"/>
      <c r="AD26" s="19"/>
      <c r="AF26" s="19"/>
      <c r="AH26" s="19"/>
      <c r="AJ26" s="19"/>
      <c r="AL26" s="19"/>
      <c r="AN26" s="19"/>
      <c r="AP26" s="19"/>
      <c r="AR26" s="19"/>
      <c r="AT26" s="19"/>
      <c r="AV26" s="19"/>
      <c r="AX26" s="19"/>
      <c r="AZ26" s="19"/>
    </row>
    <row r="27" spans="2:52" ht="12">
      <c r="B27" s="19"/>
      <c r="D27" s="19"/>
      <c r="F27" s="28"/>
      <c r="H27" s="28"/>
      <c r="N27" s="28"/>
      <c r="P27" s="19"/>
      <c r="R27" s="19"/>
      <c r="T27" s="19"/>
      <c r="V27" s="19"/>
      <c r="X27" s="19"/>
      <c r="Z27" s="19"/>
      <c r="AB27" s="19"/>
      <c r="AD27" s="19"/>
      <c r="AF27" s="19"/>
      <c r="AH27" s="19"/>
      <c r="AJ27" s="19"/>
      <c r="AL27" s="19"/>
      <c r="AN27" s="19"/>
      <c r="AP27" s="19"/>
      <c r="AR27" s="19"/>
      <c r="AT27" s="19"/>
      <c r="AV27" s="19"/>
      <c r="AX27" s="19"/>
      <c r="AZ27" s="19"/>
    </row>
    <row r="28" spans="2:52" ht="12">
      <c r="B28" s="19"/>
      <c r="D28" s="19"/>
      <c r="F28" s="28"/>
      <c r="H28" s="28"/>
      <c r="N28" s="28"/>
      <c r="P28" s="19"/>
      <c r="R28" s="19"/>
      <c r="T28" s="19"/>
      <c r="V28" s="19"/>
      <c r="X28" s="19"/>
      <c r="Z28" s="19"/>
      <c r="AB28" s="19"/>
      <c r="AD28" s="19"/>
      <c r="AF28" s="19"/>
      <c r="AH28" s="19"/>
      <c r="AJ28" s="19"/>
      <c r="AL28" s="19"/>
      <c r="AN28" s="19"/>
      <c r="AP28" s="19"/>
      <c r="AR28" s="19"/>
      <c r="AT28" s="19"/>
      <c r="AV28" s="19"/>
      <c r="AX28" s="19"/>
      <c r="AZ28" s="19"/>
    </row>
    <row r="29" spans="2:52" ht="12">
      <c r="B29" s="19"/>
      <c r="D29" s="19"/>
      <c r="F29" s="28"/>
      <c r="H29" s="28"/>
      <c r="N29" s="28"/>
      <c r="P29" s="19"/>
      <c r="R29" s="19"/>
      <c r="T29" s="19"/>
      <c r="V29" s="19"/>
      <c r="X29" s="19"/>
      <c r="Z29" s="19"/>
      <c r="AB29" s="19"/>
      <c r="AD29" s="19"/>
      <c r="AF29" s="19"/>
      <c r="AH29" s="19"/>
      <c r="AJ29" s="19"/>
      <c r="AL29" s="19"/>
      <c r="AN29" s="19"/>
      <c r="AP29" s="19"/>
      <c r="AR29" s="19"/>
      <c r="AT29" s="19"/>
      <c r="AV29" s="19"/>
      <c r="AX29" s="19"/>
      <c r="AZ29" s="19"/>
    </row>
    <row r="30" spans="2:52" ht="12">
      <c r="B30" s="19"/>
      <c r="D30" s="19"/>
      <c r="F30" s="28"/>
      <c r="H30" s="28"/>
      <c r="N30" s="28"/>
      <c r="P30" s="19"/>
      <c r="R30" s="19"/>
      <c r="T30" s="19"/>
      <c r="V30" s="19"/>
      <c r="X30" s="19"/>
      <c r="Z30" s="19"/>
      <c r="AB30" s="19"/>
      <c r="AD30" s="19"/>
      <c r="AF30" s="19"/>
      <c r="AH30" s="19"/>
      <c r="AJ30" s="19"/>
      <c r="AL30" s="19"/>
      <c r="AN30" s="19"/>
      <c r="AP30" s="19"/>
      <c r="AR30" s="19"/>
      <c r="AT30" s="19"/>
      <c r="AV30" s="19"/>
      <c r="AX30" s="19"/>
      <c r="AZ30" s="19"/>
    </row>
    <row r="31" spans="2:52" ht="12">
      <c r="B31" s="19"/>
      <c r="D31" s="19"/>
      <c r="F31" s="28"/>
      <c r="H31" s="28"/>
      <c r="N31" s="28"/>
      <c r="P31" s="19"/>
      <c r="R31" s="19"/>
      <c r="T31" s="19"/>
      <c r="V31" s="19"/>
      <c r="X31" s="19"/>
      <c r="Z31" s="19"/>
      <c r="AB31" s="19"/>
      <c r="AD31" s="19"/>
      <c r="AF31" s="19"/>
      <c r="AH31" s="19"/>
      <c r="AJ31" s="19"/>
      <c r="AL31" s="19"/>
      <c r="AN31" s="19"/>
      <c r="AP31" s="19"/>
      <c r="AR31" s="19"/>
      <c r="AT31" s="19"/>
      <c r="AV31" s="19"/>
      <c r="AX31" s="19"/>
      <c r="AZ31" s="19"/>
    </row>
    <row r="32" spans="2:52" ht="12">
      <c r="B32" s="19"/>
      <c r="D32" s="19"/>
      <c r="F32" s="28"/>
      <c r="H32" s="28"/>
      <c r="N32" s="28"/>
      <c r="P32" s="19"/>
      <c r="R32" s="19"/>
      <c r="T32" s="19"/>
      <c r="V32" s="19"/>
      <c r="X32" s="19"/>
      <c r="Z32" s="19"/>
      <c r="AB32" s="19"/>
      <c r="AD32" s="19"/>
      <c r="AF32" s="19"/>
      <c r="AH32" s="19"/>
      <c r="AJ32" s="19"/>
      <c r="AL32" s="19"/>
      <c r="AN32" s="19"/>
      <c r="AP32" s="19"/>
      <c r="AR32" s="19"/>
      <c r="AT32" s="19"/>
      <c r="AV32" s="19"/>
      <c r="AX32" s="19"/>
      <c r="AZ32" s="19"/>
    </row>
    <row r="33" spans="16:52" ht="12">
      <c r="P33" s="19"/>
      <c r="R33" s="19"/>
      <c r="T33" s="19"/>
      <c r="V33" s="19"/>
      <c r="X33" s="19"/>
      <c r="Z33" s="19"/>
      <c r="AB33" s="19"/>
      <c r="AD33" s="19"/>
      <c r="AF33" s="19"/>
      <c r="AH33" s="19"/>
      <c r="AJ33" s="19"/>
      <c r="AL33" s="19"/>
      <c r="AN33" s="19"/>
      <c r="AP33" s="19"/>
      <c r="AR33" s="19"/>
      <c r="AT33" s="19"/>
      <c r="AV33" s="19"/>
      <c r="AX33" s="19"/>
      <c r="AZ33" s="19"/>
    </row>
    <row r="34" spans="18:28" ht="12">
      <c r="R34" s="19"/>
      <c r="T34" s="19"/>
      <c r="Z34" s="19"/>
      <c r="AB34" s="19"/>
    </row>
  </sheetData>
  <printOptions horizontalCentered="1"/>
  <pageMargins left="0.3937007874015748" right="0.3937007874015748" top="0.1968503937007874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8"/>
  <dimension ref="A1:BA16"/>
  <sheetViews>
    <sheetView workbookViewId="0" topLeftCell="A1">
      <selection activeCell="A1" sqref="A1"/>
    </sheetView>
  </sheetViews>
  <sheetFormatPr defaultColWidth="11.421875" defaultRowHeight="12.75"/>
  <cols>
    <col min="1" max="1" width="28.7109375" style="0" customWidth="1"/>
    <col min="2" max="2" width="0.5625" style="0" customWidth="1"/>
    <col min="3" max="3" width="6.28125" style="7" customWidth="1"/>
    <col min="4" max="4" width="0.5625" style="0" customWidth="1"/>
    <col min="5" max="5" width="8.7109375" style="14" hidden="1" customWidth="1"/>
    <col min="6" max="6" width="0.5625" style="14" hidden="1" customWidth="1"/>
    <col min="7" max="7" width="8.7109375" style="14" customWidth="1"/>
    <col min="8" max="8" width="0.5625" style="14" customWidth="1"/>
    <col min="9" max="9" width="8.7109375" style="14" customWidth="1"/>
    <col min="10" max="10" width="0.5625" style="14" customWidth="1"/>
    <col min="11" max="11" width="8.7109375" style="14" hidden="1" customWidth="1"/>
    <col min="12" max="12" width="0.5625" style="14" hidden="1" customWidth="1"/>
    <col min="13" max="13" width="8.7109375" style="14" hidden="1" customWidth="1"/>
    <col min="14" max="14" width="0.5625" style="14" hidden="1" customWidth="1"/>
    <col min="15" max="15" width="8.7109375" style="0" hidden="1" customWidth="1"/>
    <col min="16" max="16" width="0.5625" style="0" hidden="1" customWidth="1"/>
    <col min="17" max="17" width="8.7109375" style="0" hidden="1" customWidth="1"/>
    <col min="18" max="18" width="0.5625" style="0" hidden="1" customWidth="1"/>
    <col min="19" max="19" width="8.7109375" style="0" hidden="1" customWidth="1"/>
    <col min="20" max="20" width="0.5625" style="0" hidden="1" customWidth="1"/>
    <col min="21" max="21" width="8.7109375" style="0" hidden="1" customWidth="1"/>
    <col min="22" max="22" width="0.5625" style="0" hidden="1" customWidth="1"/>
    <col min="23" max="23" width="8.7109375" style="0" customWidth="1"/>
    <col min="24" max="24" width="0.5625" style="0" customWidth="1"/>
    <col min="25" max="25" width="8.7109375" style="0" customWidth="1"/>
    <col min="26" max="26" width="0.5625" style="0" customWidth="1"/>
    <col min="27" max="27" width="8.7109375" style="0" customWidth="1"/>
    <col min="28" max="28" width="0.5625" style="0" customWidth="1"/>
    <col min="29" max="29" width="8.7109375" style="0" customWidth="1"/>
    <col min="30" max="30" width="0.5625" style="0" customWidth="1"/>
    <col min="31" max="31" width="8.7109375" style="0" customWidth="1"/>
    <col min="32" max="32" width="0.5625" style="0" customWidth="1"/>
    <col min="33" max="33" width="8.7109375" style="0" customWidth="1"/>
    <col min="34" max="34" width="0.5625" style="0" customWidth="1"/>
    <col min="35" max="35" width="8.7109375" style="0" customWidth="1"/>
    <col min="36" max="36" width="0.5625" style="0" customWidth="1"/>
    <col min="37" max="37" width="8.7109375" style="0" customWidth="1"/>
    <col min="38" max="38" width="0.5625" style="0" customWidth="1"/>
    <col min="39" max="39" width="8.7109375" style="0" customWidth="1"/>
    <col min="40" max="40" width="0.5625" style="0" hidden="1" customWidth="1"/>
    <col min="41" max="41" width="8.7109375" style="0" hidden="1" customWidth="1"/>
    <col min="42" max="42" width="0.5625" style="0" hidden="1" customWidth="1"/>
    <col min="43" max="43" width="8.7109375" style="0" hidden="1" customWidth="1"/>
    <col min="44" max="44" width="0.5625" style="0" hidden="1" customWidth="1"/>
    <col min="45" max="45" width="8.7109375" style="0" hidden="1" customWidth="1"/>
    <col min="46" max="46" width="0.5625" style="0" hidden="1" customWidth="1"/>
    <col min="47" max="47" width="8.7109375" style="0" hidden="1" customWidth="1"/>
    <col min="48" max="48" width="0.5625" style="0" hidden="1" customWidth="1"/>
    <col min="49" max="49" width="8.7109375" style="0" hidden="1" customWidth="1"/>
    <col min="50" max="50" width="0.5625" style="0" hidden="1" customWidth="1"/>
    <col min="51" max="51" width="8.7109375" style="0" hidden="1" customWidth="1"/>
    <col min="52" max="52" width="0.5625" style="0" hidden="1" customWidth="1"/>
    <col min="53" max="53" width="8.7109375" style="0" hidden="1" customWidth="1"/>
  </cols>
  <sheetData>
    <row r="1" spans="1:53" s="21" customFormat="1" ht="16.5" customHeight="1">
      <c r="A1" s="20" t="s">
        <v>134</v>
      </c>
      <c r="C1" s="7"/>
      <c r="E1" s="22"/>
      <c r="F1" s="22"/>
      <c r="G1" s="22"/>
      <c r="H1" s="22"/>
      <c r="I1" s="22"/>
      <c r="J1" s="22"/>
      <c r="K1" s="22"/>
      <c r="L1" s="22"/>
      <c r="M1" s="22"/>
      <c r="N1" s="22"/>
      <c r="Q1"/>
      <c r="W1"/>
      <c r="AE1"/>
      <c r="AG1"/>
      <c r="AI1"/>
      <c r="AK1"/>
      <c r="AM1"/>
      <c r="AO1"/>
      <c r="AQ1"/>
      <c r="AS1"/>
      <c r="AU1"/>
      <c r="AW1"/>
      <c r="AY1"/>
      <c r="BA1"/>
    </row>
    <row r="2" spans="1:53" s="21" customFormat="1" ht="16.5" customHeight="1">
      <c r="A2" s="3" t="s">
        <v>193</v>
      </c>
      <c r="C2" s="7"/>
      <c r="E2" s="22"/>
      <c r="F2" s="22"/>
      <c r="G2" s="22"/>
      <c r="H2" s="22"/>
      <c r="I2" s="22"/>
      <c r="J2" s="22"/>
      <c r="K2" s="22"/>
      <c r="L2" s="22"/>
      <c r="M2" s="22"/>
      <c r="N2" s="22"/>
      <c r="Q2"/>
      <c r="W2"/>
      <c r="AE2"/>
      <c r="AG2"/>
      <c r="AI2"/>
      <c r="AK2"/>
      <c r="AM2"/>
      <c r="AO2"/>
      <c r="AQ2"/>
      <c r="AS2"/>
      <c r="AU2"/>
      <c r="AW2"/>
      <c r="AY2"/>
      <c r="BA2"/>
    </row>
    <row r="3" spans="1:4" ht="19.5" customHeight="1">
      <c r="A3" s="2"/>
      <c r="B3" s="2"/>
      <c r="D3" s="2"/>
    </row>
    <row r="4" ht="15" customHeight="1">
      <c r="A4" s="55" t="s">
        <v>149</v>
      </c>
    </row>
    <row r="5" ht="15" customHeight="1">
      <c r="A5" s="6" t="s">
        <v>22</v>
      </c>
    </row>
    <row r="6" spans="1:53" ht="5.25" customHeight="1" thickBot="1">
      <c r="A6" s="4"/>
      <c r="B6" s="4"/>
      <c r="C6" s="42"/>
      <c r="D6" s="4"/>
      <c r="E6" s="15"/>
      <c r="F6" s="15"/>
      <c r="G6" s="15"/>
      <c r="H6" s="15"/>
      <c r="I6" s="15"/>
      <c r="J6" s="15"/>
      <c r="K6" s="15"/>
      <c r="L6" s="15"/>
      <c r="M6" s="15"/>
      <c r="N6" s="15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15" customHeight="1" thickBot="1" thickTop="1">
      <c r="A7" s="7"/>
      <c r="B7" s="18"/>
      <c r="D7" s="18"/>
      <c r="E7" s="24"/>
      <c r="F7" s="25"/>
      <c r="G7" s="24"/>
      <c r="H7" s="25"/>
      <c r="I7" s="24"/>
      <c r="J7" s="24"/>
      <c r="K7" s="24"/>
      <c r="L7" s="24"/>
      <c r="M7" s="24"/>
      <c r="N7" s="25"/>
      <c r="O7" s="80" t="s">
        <v>4</v>
      </c>
      <c r="P7" s="13"/>
      <c r="Q7" s="13"/>
      <c r="R7" s="13"/>
      <c r="S7" s="13"/>
      <c r="T7" s="13"/>
      <c r="U7" s="13"/>
      <c r="V7" s="18"/>
      <c r="W7" s="80" t="s">
        <v>5</v>
      </c>
      <c r="X7" s="13"/>
      <c r="Y7" s="13"/>
      <c r="Z7" s="13"/>
      <c r="AA7" s="13"/>
      <c r="AB7" s="13"/>
      <c r="AC7" s="13"/>
      <c r="AD7" s="18"/>
      <c r="AE7" s="80" t="s">
        <v>83</v>
      </c>
      <c r="AF7" s="13"/>
      <c r="AG7" s="13"/>
      <c r="AH7" s="13"/>
      <c r="AI7" s="13"/>
      <c r="AJ7" s="13"/>
      <c r="AK7" s="13"/>
      <c r="AL7" s="18"/>
      <c r="AM7" s="80" t="s">
        <v>191</v>
      </c>
      <c r="AN7" s="13"/>
      <c r="AO7" s="13"/>
      <c r="AP7" s="13"/>
      <c r="AQ7" s="13"/>
      <c r="AR7" s="13"/>
      <c r="AS7" s="13"/>
      <c r="AT7" s="18"/>
      <c r="AU7" s="80" t="s">
        <v>192</v>
      </c>
      <c r="AV7" s="13"/>
      <c r="AW7" s="13"/>
      <c r="AX7" s="13"/>
      <c r="AY7" s="13"/>
      <c r="AZ7" s="13"/>
      <c r="BA7" s="13"/>
    </row>
    <row r="8" spans="1:53" ht="15" customHeight="1" thickBot="1">
      <c r="A8" s="13" t="s">
        <v>2</v>
      </c>
      <c r="B8" s="18"/>
      <c r="C8" s="13" t="s">
        <v>3</v>
      </c>
      <c r="D8" s="18"/>
      <c r="E8" s="83" t="s">
        <v>4</v>
      </c>
      <c r="F8" s="84"/>
      <c r="G8" s="83" t="s">
        <v>5</v>
      </c>
      <c r="H8" s="84"/>
      <c r="I8" s="83" t="s">
        <v>83</v>
      </c>
      <c r="J8" s="84"/>
      <c r="K8" s="83" t="s">
        <v>191</v>
      </c>
      <c r="L8" s="84"/>
      <c r="M8" s="83" t="s">
        <v>192</v>
      </c>
      <c r="N8" s="25"/>
      <c r="O8" s="13" t="s">
        <v>6</v>
      </c>
      <c r="P8" s="18"/>
      <c r="Q8" s="13" t="s">
        <v>7</v>
      </c>
      <c r="R8" s="18"/>
      <c r="S8" s="13" t="s">
        <v>8</v>
      </c>
      <c r="T8" s="18"/>
      <c r="U8" s="13" t="s">
        <v>9</v>
      </c>
      <c r="V8" s="18"/>
      <c r="W8" s="13" t="s">
        <v>6</v>
      </c>
      <c r="X8" s="18"/>
      <c r="Y8" s="13" t="s">
        <v>7</v>
      </c>
      <c r="Z8" s="18"/>
      <c r="AA8" s="13" t="s">
        <v>8</v>
      </c>
      <c r="AB8" s="18"/>
      <c r="AC8" s="13" t="s">
        <v>9</v>
      </c>
      <c r="AD8" s="18"/>
      <c r="AE8" s="13" t="s">
        <v>6</v>
      </c>
      <c r="AF8" s="18"/>
      <c r="AG8" s="13" t="s">
        <v>7</v>
      </c>
      <c r="AH8" s="18"/>
      <c r="AI8" s="13" t="s">
        <v>8</v>
      </c>
      <c r="AJ8" s="18"/>
      <c r="AK8" s="13" t="s">
        <v>9</v>
      </c>
      <c r="AL8" s="18"/>
      <c r="AM8" s="13" t="s">
        <v>6</v>
      </c>
      <c r="AN8" s="18"/>
      <c r="AO8" s="13" t="s">
        <v>7</v>
      </c>
      <c r="AP8" s="18"/>
      <c r="AQ8" s="13" t="s">
        <v>8</v>
      </c>
      <c r="AR8" s="18"/>
      <c r="AS8" s="13" t="s">
        <v>9</v>
      </c>
      <c r="AT8" s="18"/>
      <c r="AU8" s="13" t="s">
        <v>6</v>
      </c>
      <c r="AV8" s="18"/>
      <c r="AW8" s="13" t="s">
        <v>7</v>
      </c>
      <c r="AX8" s="18"/>
      <c r="AY8" s="13" t="s">
        <v>8</v>
      </c>
      <c r="AZ8" s="18"/>
      <c r="BA8" s="13" t="s">
        <v>9</v>
      </c>
    </row>
    <row r="9" spans="1:53" ht="12.75" customHeight="1">
      <c r="A9" s="18" t="s">
        <v>23</v>
      </c>
      <c r="B9" s="19"/>
      <c r="C9" s="18"/>
      <c r="D9" s="19"/>
      <c r="E9" s="72"/>
      <c r="F9" s="72"/>
      <c r="G9" s="72"/>
      <c r="H9" s="72"/>
      <c r="I9" s="72"/>
      <c r="J9" s="72"/>
      <c r="K9" s="72"/>
      <c r="L9" s="72"/>
      <c r="M9" s="72"/>
      <c r="N9" s="71"/>
      <c r="O9" s="10"/>
      <c r="P9" s="61"/>
      <c r="Q9" s="10"/>
      <c r="R9" s="61"/>
      <c r="S9" s="10"/>
      <c r="T9" s="61"/>
      <c r="U9" s="10"/>
      <c r="V9" s="61"/>
      <c r="W9" s="10"/>
      <c r="X9" s="61"/>
      <c r="Y9" s="10"/>
      <c r="Z9" s="61"/>
      <c r="AA9" s="10"/>
      <c r="AB9" s="61"/>
      <c r="AC9" s="10"/>
      <c r="AD9" s="61"/>
      <c r="AE9" s="10"/>
      <c r="AF9" s="61"/>
      <c r="AG9" s="10"/>
      <c r="AH9" s="61"/>
      <c r="AI9" s="10"/>
      <c r="AJ9" s="61"/>
      <c r="AK9" s="10"/>
      <c r="AL9" s="61"/>
      <c r="AM9" s="10"/>
      <c r="AN9" s="61"/>
      <c r="AO9" s="10"/>
      <c r="AP9" s="61"/>
      <c r="AQ9" s="10"/>
      <c r="AR9" s="61"/>
      <c r="AS9" s="10"/>
      <c r="AT9" s="61"/>
      <c r="AU9" s="10"/>
      <c r="AV9" s="61"/>
      <c r="AW9" s="10"/>
      <c r="AX9" s="61"/>
      <c r="AY9" s="10"/>
      <c r="AZ9" s="61"/>
      <c r="BA9" s="10"/>
    </row>
    <row r="10" spans="1:53" ht="25.5" customHeight="1">
      <c r="A10" s="125" t="s">
        <v>184</v>
      </c>
      <c r="B10" s="19"/>
      <c r="C10" s="48" t="s">
        <v>47</v>
      </c>
      <c r="D10" s="19"/>
      <c r="E10" s="37">
        <v>-348153</v>
      </c>
      <c r="F10" s="51"/>
      <c r="G10" s="37">
        <v>286446</v>
      </c>
      <c r="H10" s="51"/>
      <c r="I10" s="37">
        <v>1995170</v>
      </c>
      <c r="J10" s="37"/>
      <c r="K10" s="37">
        <v>957994</v>
      </c>
      <c r="L10" s="37"/>
      <c r="M10" s="37">
        <v>0</v>
      </c>
      <c r="N10" s="27"/>
      <c r="O10" s="37">
        <v>188810</v>
      </c>
      <c r="P10" s="27"/>
      <c r="Q10" s="37">
        <v>-68016</v>
      </c>
      <c r="R10" s="27"/>
      <c r="S10" s="37">
        <v>-264067</v>
      </c>
      <c r="T10" s="27"/>
      <c r="U10" s="37">
        <v>-204880</v>
      </c>
      <c r="V10" s="61"/>
      <c r="W10" s="37">
        <v>329814</v>
      </c>
      <c r="X10" s="61"/>
      <c r="Y10" s="37">
        <v>1659</v>
      </c>
      <c r="Z10" s="61"/>
      <c r="AA10" s="37">
        <v>-163820</v>
      </c>
      <c r="AB10" s="61"/>
      <c r="AC10" s="37">
        <v>118793</v>
      </c>
      <c r="AD10" s="61"/>
      <c r="AE10" s="37">
        <v>397952</v>
      </c>
      <c r="AF10" s="61"/>
      <c r="AG10" s="37">
        <v>430792</v>
      </c>
      <c r="AH10" s="61"/>
      <c r="AI10" s="37">
        <v>485959</v>
      </c>
      <c r="AJ10" s="61"/>
      <c r="AK10" s="37">
        <v>680467</v>
      </c>
      <c r="AL10" s="61"/>
      <c r="AM10" s="37">
        <v>957994</v>
      </c>
      <c r="AN10" s="61"/>
      <c r="AO10" s="37">
        <v>0</v>
      </c>
      <c r="AP10" s="61"/>
      <c r="AQ10" s="37">
        <v>0</v>
      </c>
      <c r="AR10" s="61"/>
      <c r="AS10" s="37">
        <v>0</v>
      </c>
      <c r="AT10" s="61"/>
      <c r="AU10" s="37">
        <v>0</v>
      </c>
      <c r="AV10" s="61"/>
      <c r="AW10" s="37">
        <v>0</v>
      </c>
      <c r="AX10" s="61"/>
      <c r="AY10" s="37">
        <v>0</v>
      </c>
      <c r="AZ10" s="61"/>
      <c r="BA10" s="37">
        <v>0</v>
      </c>
    </row>
    <row r="11" spans="1:53" ht="12.75" customHeight="1">
      <c r="A11" s="7" t="s">
        <v>51</v>
      </c>
      <c r="B11" s="19"/>
      <c r="C11" s="7" t="s">
        <v>49</v>
      </c>
      <c r="D11" s="19"/>
      <c r="E11" s="37">
        <v>89930</v>
      </c>
      <c r="F11" s="51"/>
      <c r="G11" s="37">
        <v>86231</v>
      </c>
      <c r="H11" s="51"/>
      <c r="I11" s="37">
        <v>99458</v>
      </c>
      <c r="J11" s="37"/>
      <c r="K11" s="37">
        <v>29221</v>
      </c>
      <c r="L11" s="37"/>
      <c r="M11" s="37">
        <v>0</v>
      </c>
      <c r="N11" s="27"/>
      <c r="O11" s="37">
        <v>20046</v>
      </c>
      <c r="P11" s="27"/>
      <c r="Q11" s="37">
        <v>25043</v>
      </c>
      <c r="R11" s="27"/>
      <c r="S11" s="37">
        <v>21706</v>
      </c>
      <c r="T11" s="27"/>
      <c r="U11" s="37">
        <v>23135</v>
      </c>
      <c r="V11" s="61"/>
      <c r="W11" s="37">
        <v>21364</v>
      </c>
      <c r="X11" s="61"/>
      <c r="Y11" s="37">
        <v>22953</v>
      </c>
      <c r="Z11" s="61"/>
      <c r="AA11" s="37">
        <v>20615</v>
      </c>
      <c r="AB11" s="61"/>
      <c r="AC11" s="37">
        <v>21299</v>
      </c>
      <c r="AD11" s="61"/>
      <c r="AE11" s="37">
        <v>22537</v>
      </c>
      <c r="AF11" s="61"/>
      <c r="AG11" s="37">
        <v>22380</v>
      </c>
      <c r="AH11" s="61"/>
      <c r="AI11" s="37">
        <v>28363</v>
      </c>
      <c r="AJ11" s="61"/>
      <c r="AK11" s="37">
        <v>26178</v>
      </c>
      <c r="AL11" s="61"/>
      <c r="AM11" s="37">
        <v>29221</v>
      </c>
      <c r="AN11" s="61"/>
      <c r="AO11" s="37">
        <v>0</v>
      </c>
      <c r="AP11" s="61"/>
      <c r="AQ11" s="37">
        <v>0</v>
      </c>
      <c r="AR11" s="61"/>
      <c r="AS11" s="37">
        <v>0</v>
      </c>
      <c r="AT11" s="61"/>
      <c r="AU11" s="37">
        <v>0</v>
      </c>
      <c r="AV11" s="61"/>
      <c r="AW11" s="37">
        <v>0</v>
      </c>
      <c r="AX11" s="61"/>
      <c r="AY11" s="37">
        <v>0</v>
      </c>
      <c r="AZ11" s="61"/>
      <c r="BA11" s="37">
        <v>0</v>
      </c>
    </row>
    <row r="12" spans="1:53" ht="12.75" customHeight="1">
      <c r="A12" s="18" t="s">
        <v>48</v>
      </c>
      <c r="B12" s="19"/>
      <c r="C12" s="73" t="s">
        <v>49</v>
      </c>
      <c r="D12" s="19"/>
      <c r="E12" s="51">
        <v>-1038032</v>
      </c>
      <c r="F12" s="51"/>
      <c r="G12" s="51">
        <v>-1029951</v>
      </c>
      <c r="H12" s="51"/>
      <c r="I12" s="51">
        <v>-1230135</v>
      </c>
      <c r="J12" s="51"/>
      <c r="K12" s="51">
        <v>-223069</v>
      </c>
      <c r="L12" s="37"/>
      <c r="M12" s="51">
        <v>0</v>
      </c>
      <c r="N12" s="27"/>
      <c r="O12" s="51">
        <v>-324119</v>
      </c>
      <c r="P12" s="27"/>
      <c r="Q12" s="51">
        <v>-289955</v>
      </c>
      <c r="R12" s="27"/>
      <c r="S12" s="51">
        <v>-145623</v>
      </c>
      <c r="T12" s="27"/>
      <c r="U12" s="51">
        <v>-278335</v>
      </c>
      <c r="V12" s="61"/>
      <c r="W12" s="51">
        <v>-365150</v>
      </c>
      <c r="X12" s="61"/>
      <c r="Y12" s="51">
        <v>-166743</v>
      </c>
      <c r="Z12" s="61"/>
      <c r="AA12" s="51">
        <v>-233966</v>
      </c>
      <c r="AB12" s="61"/>
      <c r="AC12" s="51">
        <v>-264092</v>
      </c>
      <c r="AD12" s="61"/>
      <c r="AE12" s="51">
        <v>-295429</v>
      </c>
      <c r="AF12" s="61"/>
      <c r="AG12" s="51">
        <v>-226160</v>
      </c>
      <c r="AH12" s="61"/>
      <c r="AI12" s="51">
        <v>-238409</v>
      </c>
      <c r="AJ12" s="61"/>
      <c r="AK12" s="51">
        <v>-470137</v>
      </c>
      <c r="AL12" s="61"/>
      <c r="AM12" s="51">
        <v>-223069</v>
      </c>
      <c r="AN12" s="61"/>
      <c r="AO12" s="51">
        <v>0</v>
      </c>
      <c r="AP12" s="61"/>
      <c r="AQ12" s="51">
        <v>0</v>
      </c>
      <c r="AR12" s="61"/>
      <c r="AS12" s="51">
        <v>0</v>
      </c>
      <c r="AT12" s="61"/>
      <c r="AU12" s="51">
        <v>0</v>
      </c>
      <c r="AV12" s="61"/>
      <c r="AW12" s="51">
        <v>0</v>
      </c>
      <c r="AX12" s="61"/>
      <c r="AY12" s="51">
        <v>0</v>
      </c>
      <c r="AZ12" s="61"/>
      <c r="BA12" s="51">
        <v>0</v>
      </c>
    </row>
    <row r="13" spans="1:53" s="47" customFormat="1" ht="12.75" customHeight="1">
      <c r="A13" s="67" t="s">
        <v>28</v>
      </c>
      <c r="B13" s="45"/>
      <c r="C13" s="67"/>
      <c r="D13" s="45"/>
      <c r="E13" s="66">
        <v>-1296255</v>
      </c>
      <c r="F13" s="51"/>
      <c r="G13" s="66">
        <v>-657274</v>
      </c>
      <c r="H13" s="51"/>
      <c r="I13" s="66">
        <v>864493</v>
      </c>
      <c r="J13" s="51"/>
      <c r="K13" s="66">
        <v>764146</v>
      </c>
      <c r="L13" s="37"/>
      <c r="M13" s="66">
        <v>0</v>
      </c>
      <c r="N13" s="27"/>
      <c r="O13" s="66">
        <v>-115263</v>
      </c>
      <c r="P13" s="27"/>
      <c r="Q13" s="66">
        <v>-332928</v>
      </c>
      <c r="R13" s="27"/>
      <c r="S13" s="66">
        <v>-387984</v>
      </c>
      <c r="T13" s="27"/>
      <c r="U13" s="66">
        <v>-460080</v>
      </c>
      <c r="V13" s="61"/>
      <c r="W13" s="66">
        <v>-13972</v>
      </c>
      <c r="X13" s="61"/>
      <c r="Y13" s="66">
        <v>-142131</v>
      </c>
      <c r="Z13" s="61"/>
      <c r="AA13" s="66">
        <v>-377171</v>
      </c>
      <c r="AB13" s="61"/>
      <c r="AC13" s="66">
        <v>-124000</v>
      </c>
      <c r="AD13" s="61"/>
      <c r="AE13" s="66">
        <v>125060</v>
      </c>
      <c r="AF13" s="61"/>
      <c r="AG13" s="66">
        <v>227012</v>
      </c>
      <c r="AH13" s="61"/>
      <c r="AI13" s="66">
        <v>275913</v>
      </c>
      <c r="AJ13" s="61"/>
      <c r="AK13" s="66">
        <v>236508</v>
      </c>
      <c r="AL13" s="61"/>
      <c r="AM13" s="66">
        <v>764146</v>
      </c>
      <c r="AN13" s="61"/>
      <c r="AO13" s="66">
        <v>0</v>
      </c>
      <c r="AP13" s="61"/>
      <c r="AQ13" s="66">
        <v>0</v>
      </c>
      <c r="AR13" s="61"/>
      <c r="AS13" s="66">
        <v>0</v>
      </c>
      <c r="AT13" s="61"/>
      <c r="AU13" s="66">
        <v>0</v>
      </c>
      <c r="AV13" s="61"/>
      <c r="AW13" s="66">
        <v>0</v>
      </c>
      <c r="AX13" s="61"/>
      <c r="AY13" s="66">
        <v>0</v>
      </c>
      <c r="AZ13" s="61"/>
      <c r="BA13" s="66">
        <v>0</v>
      </c>
    </row>
    <row r="14" spans="1:53" s="47" customFormat="1" ht="12.75" customHeight="1">
      <c r="A14" s="18" t="s">
        <v>29</v>
      </c>
      <c r="B14" s="45"/>
      <c r="C14" s="18"/>
      <c r="D14" s="45"/>
      <c r="E14" s="51"/>
      <c r="F14" s="51"/>
      <c r="G14" s="51"/>
      <c r="H14" s="51"/>
      <c r="I14" s="51"/>
      <c r="J14" s="51"/>
      <c r="K14" s="51"/>
      <c r="L14" s="37"/>
      <c r="M14" s="51"/>
      <c r="N14" s="27"/>
      <c r="O14" s="51"/>
      <c r="P14" s="27"/>
      <c r="Q14" s="51"/>
      <c r="R14" s="27"/>
      <c r="S14" s="51"/>
      <c r="T14" s="27"/>
      <c r="U14" s="51"/>
      <c r="V14" s="61"/>
      <c r="W14" s="51"/>
      <c r="X14" s="61"/>
      <c r="Y14" s="51"/>
      <c r="Z14" s="61"/>
      <c r="AA14" s="51"/>
      <c r="AB14" s="61"/>
      <c r="AC14" s="51"/>
      <c r="AD14" s="61"/>
      <c r="AE14" s="51"/>
      <c r="AF14" s="61"/>
      <c r="AG14" s="51"/>
      <c r="AH14" s="61"/>
      <c r="AI14" s="51"/>
      <c r="AJ14" s="61"/>
      <c r="AK14" s="51"/>
      <c r="AL14" s="61"/>
      <c r="AM14" s="51"/>
      <c r="AN14" s="61"/>
      <c r="AO14" s="51"/>
      <c r="AP14" s="61"/>
      <c r="AQ14" s="51"/>
      <c r="AR14" s="61"/>
      <c r="AS14" s="51"/>
      <c r="AT14" s="61"/>
      <c r="AU14" s="51"/>
      <c r="AV14" s="61"/>
      <c r="AW14" s="51"/>
      <c r="AX14" s="61"/>
      <c r="AY14" s="51"/>
      <c r="AZ14" s="61"/>
      <c r="BA14" s="51"/>
    </row>
    <row r="15" spans="1:53" ht="39" customHeight="1">
      <c r="A15" s="128" t="s">
        <v>185</v>
      </c>
      <c r="B15" s="17"/>
      <c r="C15" s="30" t="s">
        <v>50</v>
      </c>
      <c r="D15" s="17"/>
      <c r="E15" s="41">
        <v>-1296255</v>
      </c>
      <c r="F15" s="52"/>
      <c r="G15" s="41">
        <v>-657274</v>
      </c>
      <c r="H15" s="52"/>
      <c r="I15" s="41">
        <v>864493</v>
      </c>
      <c r="J15" s="52"/>
      <c r="K15" s="41">
        <v>764146</v>
      </c>
      <c r="L15" s="37"/>
      <c r="M15" s="41">
        <v>0</v>
      </c>
      <c r="N15" s="53"/>
      <c r="O15" s="41">
        <v>-115263</v>
      </c>
      <c r="P15" s="53"/>
      <c r="Q15" s="41">
        <v>-332928</v>
      </c>
      <c r="R15" s="53"/>
      <c r="S15" s="41">
        <v>-387984</v>
      </c>
      <c r="T15" s="53"/>
      <c r="U15" s="41">
        <v>-460080</v>
      </c>
      <c r="V15" s="70"/>
      <c r="W15" s="41">
        <v>-13972</v>
      </c>
      <c r="X15" s="61"/>
      <c r="Y15" s="41">
        <v>-142131</v>
      </c>
      <c r="Z15" s="61"/>
      <c r="AA15" s="41">
        <v>-377171</v>
      </c>
      <c r="AB15" s="61"/>
      <c r="AC15" s="41">
        <v>-124000</v>
      </c>
      <c r="AD15" s="70"/>
      <c r="AE15" s="41">
        <v>125060</v>
      </c>
      <c r="AF15" s="70"/>
      <c r="AG15" s="41">
        <v>227012</v>
      </c>
      <c r="AH15" s="70"/>
      <c r="AI15" s="41">
        <v>275913</v>
      </c>
      <c r="AJ15" s="70"/>
      <c r="AK15" s="41">
        <v>236508</v>
      </c>
      <c r="AL15" s="70"/>
      <c r="AM15" s="41">
        <v>764146</v>
      </c>
      <c r="AN15" s="70"/>
      <c r="AO15" s="41">
        <v>0</v>
      </c>
      <c r="AP15" s="70"/>
      <c r="AQ15" s="41">
        <v>0</v>
      </c>
      <c r="AR15" s="70"/>
      <c r="AS15" s="41">
        <v>0</v>
      </c>
      <c r="AT15" s="70"/>
      <c r="AU15" s="41">
        <v>0</v>
      </c>
      <c r="AV15" s="70"/>
      <c r="AW15" s="41">
        <v>0</v>
      </c>
      <c r="AX15" s="70"/>
      <c r="AY15" s="41">
        <v>0</v>
      </c>
      <c r="AZ15" s="70"/>
      <c r="BA15" s="41">
        <v>0</v>
      </c>
    </row>
    <row r="16" spans="1:53" s="47" customFormat="1" ht="12.75" customHeight="1" thickBot="1">
      <c r="A16" s="13" t="s">
        <v>28</v>
      </c>
      <c r="B16" s="45"/>
      <c r="C16" s="13"/>
      <c r="D16" s="45"/>
      <c r="E16" s="50">
        <v>-1296255</v>
      </c>
      <c r="F16" s="51"/>
      <c r="G16" s="50">
        <v>-657274</v>
      </c>
      <c r="H16" s="51"/>
      <c r="I16" s="50">
        <v>864493</v>
      </c>
      <c r="J16" s="51"/>
      <c r="K16" s="50">
        <v>764146</v>
      </c>
      <c r="L16" s="37"/>
      <c r="M16" s="50">
        <v>0</v>
      </c>
      <c r="N16" s="27"/>
      <c r="O16" s="50">
        <v>-115263</v>
      </c>
      <c r="P16" s="27"/>
      <c r="Q16" s="50">
        <v>-332928</v>
      </c>
      <c r="R16" s="27"/>
      <c r="S16" s="50">
        <v>-387984</v>
      </c>
      <c r="T16" s="27"/>
      <c r="U16" s="50">
        <v>-460080</v>
      </c>
      <c r="V16" s="61"/>
      <c r="W16" s="50">
        <v>-13972</v>
      </c>
      <c r="X16" s="61"/>
      <c r="Y16" s="50">
        <v>-142131</v>
      </c>
      <c r="Z16" s="61"/>
      <c r="AA16" s="50">
        <v>-377171</v>
      </c>
      <c r="AB16" s="61"/>
      <c r="AC16" s="50">
        <v>-124000</v>
      </c>
      <c r="AD16" s="61"/>
      <c r="AE16" s="50">
        <v>125060</v>
      </c>
      <c r="AF16" s="61"/>
      <c r="AG16" s="50">
        <v>227012</v>
      </c>
      <c r="AH16" s="61"/>
      <c r="AI16" s="50">
        <v>275913</v>
      </c>
      <c r="AJ16" s="61"/>
      <c r="AK16" s="50">
        <v>236508</v>
      </c>
      <c r="AL16" s="61"/>
      <c r="AM16" s="50">
        <v>764146</v>
      </c>
      <c r="AN16" s="61"/>
      <c r="AO16" s="50">
        <v>0</v>
      </c>
      <c r="AP16" s="61"/>
      <c r="AQ16" s="50">
        <v>0</v>
      </c>
      <c r="AR16" s="61"/>
      <c r="AS16" s="50">
        <v>0</v>
      </c>
      <c r="AT16" s="61"/>
      <c r="AU16" s="50">
        <v>0</v>
      </c>
      <c r="AV16" s="61"/>
      <c r="AW16" s="50">
        <v>0</v>
      </c>
      <c r="AX16" s="61"/>
      <c r="AY16" s="50">
        <v>0</v>
      </c>
      <c r="AZ16" s="61"/>
      <c r="BA16" s="50">
        <v>0</v>
      </c>
    </row>
  </sheetData>
  <printOptions horizontalCentered="1"/>
  <pageMargins left="0.3937007874015748" right="0.3937007874015748" top="0.1968503937007874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82"/>
  <dimension ref="A1:BA18"/>
  <sheetViews>
    <sheetView workbookViewId="0" topLeftCell="A1">
      <selection activeCell="A1" sqref="A1"/>
    </sheetView>
  </sheetViews>
  <sheetFormatPr defaultColWidth="11.421875" defaultRowHeight="12.75"/>
  <cols>
    <col min="1" max="1" width="28.7109375" style="0" customWidth="1"/>
    <col min="2" max="2" width="0.5625" style="0" customWidth="1"/>
    <col min="3" max="3" width="6.28125" style="7" customWidth="1"/>
    <col min="4" max="4" width="0.5625" style="0" customWidth="1"/>
    <col min="5" max="5" width="8.7109375" style="14" hidden="1" customWidth="1"/>
    <col min="6" max="6" width="0.5625" style="14" hidden="1" customWidth="1"/>
    <col min="7" max="7" width="8.7109375" style="14" customWidth="1"/>
    <col min="8" max="8" width="0.5625" style="14" customWidth="1"/>
    <col min="9" max="9" width="8.7109375" style="14" customWidth="1"/>
    <col min="10" max="10" width="0.5625" style="14" customWidth="1"/>
    <col min="11" max="11" width="8.7109375" style="14" hidden="1" customWidth="1"/>
    <col min="12" max="12" width="0.5625" style="14" hidden="1" customWidth="1"/>
    <col min="13" max="13" width="8.7109375" style="14" hidden="1" customWidth="1"/>
    <col min="14" max="14" width="0.5625" style="14" hidden="1" customWidth="1"/>
    <col min="15" max="15" width="8.7109375" style="0" hidden="1" customWidth="1"/>
    <col min="16" max="16" width="0.5625" style="0" hidden="1" customWidth="1"/>
    <col min="17" max="17" width="8.7109375" style="0" hidden="1" customWidth="1"/>
    <col min="18" max="18" width="0.5625" style="0" hidden="1" customWidth="1"/>
    <col min="19" max="19" width="8.7109375" style="0" hidden="1" customWidth="1"/>
    <col min="20" max="20" width="0.5625" style="0" hidden="1" customWidth="1"/>
    <col min="21" max="21" width="8.7109375" style="0" hidden="1" customWidth="1"/>
    <col min="22" max="22" width="0.5625" style="0" hidden="1" customWidth="1"/>
    <col min="23" max="23" width="8.7109375" style="0" customWidth="1"/>
    <col min="24" max="24" width="0.5625" style="0" customWidth="1"/>
    <col min="25" max="25" width="8.7109375" style="0" customWidth="1"/>
    <col min="26" max="26" width="0.5625" style="0" customWidth="1"/>
    <col min="27" max="27" width="8.7109375" style="0" customWidth="1"/>
    <col min="28" max="28" width="0.5625" style="0" customWidth="1"/>
    <col min="29" max="29" width="8.7109375" style="0" customWidth="1"/>
    <col min="30" max="30" width="0.5625" style="0" customWidth="1"/>
    <col min="31" max="31" width="8.7109375" style="0" customWidth="1"/>
    <col min="32" max="32" width="0.5625" style="0" customWidth="1"/>
    <col min="33" max="33" width="8.7109375" style="0" customWidth="1"/>
    <col min="34" max="34" width="0.5625" style="0" customWidth="1"/>
    <col min="35" max="35" width="8.7109375" style="0" customWidth="1"/>
    <col min="36" max="36" width="0.5625" style="0" customWidth="1"/>
    <col min="37" max="37" width="8.7109375" style="0" customWidth="1"/>
    <col min="38" max="38" width="0.5625" style="0" customWidth="1"/>
    <col min="39" max="39" width="8.7109375" style="0" customWidth="1"/>
    <col min="40" max="40" width="0.5625" style="0" hidden="1" customWidth="1"/>
    <col min="41" max="41" width="8.7109375" style="0" hidden="1" customWidth="1"/>
    <col min="42" max="42" width="0.5625" style="0" hidden="1" customWidth="1"/>
    <col min="43" max="43" width="8.7109375" style="0" hidden="1" customWidth="1"/>
    <col min="44" max="44" width="0.5625" style="0" hidden="1" customWidth="1"/>
    <col min="45" max="45" width="8.7109375" style="0" hidden="1" customWidth="1"/>
    <col min="46" max="46" width="0.5625" style="0" hidden="1" customWidth="1"/>
    <col min="47" max="47" width="8.7109375" style="0" hidden="1" customWidth="1"/>
    <col min="48" max="48" width="0.5625" style="0" hidden="1" customWidth="1"/>
    <col min="49" max="49" width="8.7109375" style="0" hidden="1" customWidth="1"/>
    <col min="50" max="50" width="0.5625" style="0" hidden="1" customWidth="1"/>
    <col min="51" max="51" width="8.7109375" style="0" hidden="1" customWidth="1"/>
    <col min="52" max="52" width="0.5625" style="0" hidden="1" customWidth="1"/>
    <col min="53" max="53" width="8.7109375" style="0" hidden="1" customWidth="1"/>
  </cols>
  <sheetData>
    <row r="1" spans="1:53" s="21" customFormat="1" ht="16.5" customHeight="1">
      <c r="A1" s="20" t="s">
        <v>134</v>
      </c>
      <c r="C1" s="7"/>
      <c r="E1" s="22"/>
      <c r="F1" s="22"/>
      <c r="G1" s="22"/>
      <c r="H1" s="22"/>
      <c r="I1" s="22"/>
      <c r="J1" s="22"/>
      <c r="K1" s="22"/>
      <c r="L1" s="22"/>
      <c r="M1" s="22"/>
      <c r="N1" s="22"/>
      <c r="Q1"/>
      <c r="W1"/>
      <c r="AE1"/>
      <c r="AG1"/>
      <c r="AI1"/>
      <c r="AK1"/>
      <c r="AM1"/>
      <c r="AO1"/>
      <c r="AQ1"/>
      <c r="AS1"/>
      <c r="AU1"/>
      <c r="AW1"/>
      <c r="AY1"/>
      <c r="BA1"/>
    </row>
    <row r="2" spans="1:53" s="21" customFormat="1" ht="16.5" customHeight="1">
      <c r="A2" s="3" t="s">
        <v>193</v>
      </c>
      <c r="C2" s="7"/>
      <c r="E2" s="22"/>
      <c r="F2" s="22"/>
      <c r="G2" s="22"/>
      <c r="H2" s="22"/>
      <c r="I2" s="22"/>
      <c r="J2" s="22"/>
      <c r="K2" s="22"/>
      <c r="L2" s="22"/>
      <c r="M2" s="22"/>
      <c r="N2" s="22"/>
      <c r="Q2"/>
      <c r="W2"/>
      <c r="AE2"/>
      <c r="AG2"/>
      <c r="AI2"/>
      <c r="AK2"/>
      <c r="AM2"/>
      <c r="AO2"/>
      <c r="AQ2"/>
      <c r="AS2"/>
      <c r="AU2"/>
      <c r="AW2"/>
      <c r="AY2"/>
      <c r="BA2"/>
    </row>
    <row r="3" spans="1:4" ht="19.5" customHeight="1">
      <c r="A3" s="2"/>
      <c r="B3" s="2"/>
      <c r="D3" s="2"/>
    </row>
    <row r="4" ht="15" customHeight="1">
      <c r="A4" s="55" t="s">
        <v>150</v>
      </c>
    </row>
    <row r="5" ht="15" customHeight="1">
      <c r="A5" s="6" t="s">
        <v>22</v>
      </c>
    </row>
    <row r="6" spans="1:53" ht="5.25" customHeight="1" thickBot="1">
      <c r="A6" s="4"/>
      <c r="B6" s="4"/>
      <c r="C6" s="42"/>
      <c r="D6" s="4"/>
      <c r="E6" s="15"/>
      <c r="F6" s="15"/>
      <c r="G6" s="15"/>
      <c r="H6" s="15"/>
      <c r="I6" s="15"/>
      <c r="J6" s="15"/>
      <c r="K6" s="15"/>
      <c r="L6" s="15"/>
      <c r="M6" s="15"/>
      <c r="N6" s="15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15" customHeight="1" thickBot="1" thickTop="1">
      <c r="A7" s="7"/>
      <c r="B7" s="18"/>
      <c r="D7" s="18"/>
      <c r="E7" s="24"/>
      <c r="F7" s="25"/>
      <c r="G7" s="24"/>
      <c r="H7" s="25"/>
      <c r="I7" s="24"/>
      <c r="J7" s="24"/>
      <c r="K7" s="24"/>
      <c r="L7" s="24"/>
      <c r="M7" s="24"/>
      <c r="N7" s="25"/>
      <c r="O7" s="80" t="s">
        <v>4</v>
      </c>
      <c r="P7" s="13"/>
      <c r="Q7" s="13"/>
      <c r="R7" s="13"/>
      <c r="S7" s="13"/>
      <c r="T7" s="13"/>
      <c r="U7" s="13"/>
      <c r="V7" s="18"/>
      <c r="W7" s="80" t="s">
        <v>5</v>
      </c>
      <c r="X7" s="13"/>
      <c r="Y7" s="13"/>
      <c r="Z7" s="13"/>
      <c r="AA7" s="13"/>
      <c r="AB7" s="13"/>
      <c r="AC7" s="13"/>
      <c r="AD7" s="18"/>
      <c r="AE7" s="80" t="s">
        <v>83</v>
      </c>
      <c r="AF7" s="13"/>
      <c r="AG7" s="13"/>
      <c r="AH7" s="13"/>
      <c r="AI7" s="13"/>
      <c r="AJ7" s="13"/>
      <c r="AK7" s="13"/>
      <c r="AL7" s="18"/>
      <c r="AM7" s="80" t="s">
        <v>191</v>
      </c>
      <c r="AN7" s="13"/>
      <c r="AO7" s="13"/>
      <c r="AP7" s="13"/>
      <c r="AQ7" s="13"/>
      <c r="AR7" s="13"/>
      <c r="AS7" s="13"/>
      <c r="AT7" s="18"/>
      <c r="AU7" s="80" t="s">
        <v>192</v>
      </c>
      <c r="AV7" s="13"/>
      <c r="AW7" s="13"/>
      <c r="AX7" s="13"/>
      <c r="AY7" s="13"/>
      <c r="AZ7" s="13"/>
      <c r="BA7" s="13"/>
    </row>
    <row r="8" spans="1:53" ht="15" customHeight="1" thickBot="1">
      <c r="A8" s="13" t="s">
        <v>2</v>
      </c>
      <c r="B8" s="18"/>
      <c r="C8" s="13" t="s">
        <v>3</v>
      </c>
      <c r="D8" s="18"/>
      <c r="E8" s="83" t="s">
        <v>4</v>
      </c>
      <c r="F8" s="84"/>
      <c r="G8" s="83" t="s">
        <v>5</v>
      </c>
      <c r="H8" s="84"/>
      <c r="I8" s="83" t="s">
        <v>83</v>
      </c>
      <c r="J8" s="84"/>
      <c r="K8" s="83" t="s">
        <v>191</v>
      </c>
      <c r="L8" s="84"/>
      <c r="M8" s="83" t="s">
        <v>192</v>
      </c>
      <c r="N8" s="25"/>
      <c r="O8" s="13" t="s">
        <v>6</v>
      </c>
      <c r="P8" s="18"/>
      <c r="Q8" s="13" t="s">
        <v>7</v>
      </c>
      <c r="R8" s="18"/>
      <c r="S8" s="13" t="s">
        <v>8</v>
      </c>
      <c r="T8" s="18"/>
      <c r="U8" s="13" t="s">
        <v>9</v>
      </c>
      <c r="V8" s="18"/>
      <c r="W8" s="13" t="s">
        <v>6</v>
      </c>
      <c r="X8" s="18"/>
      <c r="Y8" s="13" t="s">
        <v>7</v>
      </c>
      <c r="Z8" s="18"/>
      <c r="AA8" s="13" t="s">
        <v>8</v>
      </c>
      <c r="AB8" s="18"/>
      <c r="AC8" s="13" t="s">
        <v>9</v>
      </c>
      <c r="AD8" s="18"/>
      <c r="AE8" s="13" t="s">
        <v>6</v>
      </c>
      <c r="AF8" s="18"/>
      <c r="AG8" s="13" t="s">
        <v>7</v>
      </c>
      <c r="AH8" s="18"/>
      <c r="AI8" s="13" t="s">
        <v>8</v>
      </c>
      <c r="AJ8" s="18"/>
      <c r="AK8" s="13" t="s">
        <v>9</v>
      </c>
      <c r="AL8" s="18"/>
      <c r="AM8" s="13" t="s">
        <v>6</v>
      </c>
      <c r="AN8" s="18"/>
      <c r="AO8" s="13" t="s">
        <v>7</v>
      </c>
      <c r="AP8" s="18"/>
      <c r="AQ8" s="13" t="s">
        <v>8</v>
      </c>
      <c r="AR8" s="18"/>
      <c r="AS8" s="13" t="s">
        <v>9</v>
      </c>
      <c r="AT8" s="18"/>
      <c r="AU8" s="13" t="s">
        <v>6</v>
      </c>
      <c r="AV8" s="18"/>
      <c r="AW8" s="13" t="s">
        <v>7</v>
      </c>
      <c r="AX8" s="18"/>
      <c r="AY8" s="13" t="s">
        <v>8</v>
      </c>
      <c r="AZ8" s="18"/>
      <c r="BA8" s="13" t="s">
        <v>9</v>
      </c>
    </row>
    <row r="9" spans="1:53" ht="12.75" customHeight="1">
      <c r="A9" s="18" t="s">
        <v>52</v>
      </c>
      <c r="B9" s="18"/>
      <c r="C9" s="18"/>
      <c r="D9" s="19"/>
      <c r="E9" s="72"/>
      <c r="F9" s="72"/>
      <c r="G9" s="72"/>
      <c r="H9" s="72"/>
      <c r="I9" s="72"/>
      <c r="J9" s="72"/>
      <c r="K9" s="72"/>
      <c r="L9" s="72"/>
      <c r="M9" s="72"/>
      <c r="N9" s="71"/>
      <c r="O9" s="10"/>
      <c r="P9" s="61"/>
      <c r="Q9" s="10"/>
      <c r="R9" s="61"/>
      <c r="S9" s="10"/>
      <c r="T9" s="61"/>
      <c r="U9" s="10"/>
      <c r="V9" s="61"/>
      <c r="W9" s="10"/>
      <c r="X9" s="61"/>
      <c r="Y9" s="10"/>
      <c r="Z9" s="61"/>
      <c r="AA9" s="10"/>
      <c r="AB9" s="61"/>
      <c r="AC9" s="10"/>
      <c r="AD9" s="61"/>
      <c r="AE9" s="10"/>
      <c r="AF9" s="61"/>
      <c r="AG9" s="10"/>
      <c r="AH9" s="61"/>
      <c r="AI9" s="10"/>
      <c r="AJ9" s="61"/>
      <c r="AK9" s="10"/>
      <c r="AL9" s="61"/>
      <c r="AM9" s="10"/>
      <c r="AN9" s="61"/>
      <c r="AO9" s="10"/>
      <c r="AP9" s="61"/>
      <c r="AQ9" s="10"/>
      <c r="AR9" s="61"/>
      <c r="AS9" s="10"/>
      <c r="AT9" s="61"/>
      <c r="AU9" s="10"/>
      <c r="AV9" s="61"/>
      <c r="AW9" s="10"/>
      <c r="AX9" s="61"/>
      <c r="AY9" s="10"/>
      <c r="AZ9" s="61"/>
      <c r="BA9" s="10"/>
    </row>
    <row r="10" spans="1:53" ht="12.75" customHeight="1">
      <c r="A10" s="18" t="s">
        <v>53</v>
      </c>
      <c r="B10" s="18"/>
      <c r="C10" s="18"/>
      <c r="D10" s="19"/>
      <c r="E10" s="72"/>
      <c r="F10" s="72"/>
      <c r="G10" s="72"/>
      <c r="H10" s="72"/>
      <c r="I10" s="72"/>
      <c r="J10" s="72"/>
      <c r="K10" s="72"/>
      <c r="L10" s="72"/>
      <c r="M10" s="72"/>
      <c r="N10" s="71"/>
      <c r="O10" s="10"/>
      <c r="P10" s="61"/>
      <c r="Q10" s="10"/>
      <c r="R10" s="61"/>
      <c r="S10" s="10"/>
      <c r="T10" s="61"/>
      <c r="U10" s="10"/>
      <c r="V10" s="61"/>
      <c r="W10" s="10"/>
      <c r="X10" s="61"/>
      <c r="Y10" s="10"/>
      <c r="Z10" s="61"/>
      <c r="AA10" s="10"/>
      <c r="AB10" s="61"/>
      <c r="AC10" s="10"/>
      <c r="AD10" s="61"/>
      <c r="AE10" s="10"/>
      <c r="AF10" s="61"/>
      <c r="AG10" s="10"/>
      <c r="AH10" s="61"/>
      <c r="AI10" s="10"/>
      <c r="AJ10" s="61"/>
      <c r="AK10" s="10"/>
      <c r="AL10" s="61"/>
      <c r="AM10" s="10"/>
      <c r="AN10" s="61"/>
      <c r="AO10" s="10"/>
      <c r="AP10" s="61"/>
      <c r="AQ10" s="10"/>
      <c r="AR10" s="61"/>
      <c r="AS10" s="10"/>
      <c r="AT10" s="61"/>
      <c r="AU10" s="10"/>
      <c r="AV10" s="61"/>
      <c r="AW10" s="10"/>
      <c r="AX10" s="61"/>
      <c r="AY10" s="10"/>
      <c r="AZ10" s="61"/>
      <c r="BA10" s="10"/>
    </row>
    <row r="11" spans="1:53" s="47" customFormat="1" ht="39" customHeight="1">
      <c r="A11" s="129" t="s">
        <v>185</v>
      </c>
      <c r="B11" s="18"/>
      <c r="C11" s="18" t="s">
        <v>50</v>
      </c>
      <c r="D11" s="19"/>
      <c r="E11" s="37">
        <v>-1296255</v>
      </c>
      <c r="F11" s="51"/>
      <c r="G11" s="37">
        <v>-657274</v>
      </c>
      <c r="H11" s="51"/>
      <c r="I11" s="37">
        <v>864493</v>
      </c>
      <c r="J11" s="37"/>
      <c r="K11" s="37">
        <v>764146</v>
      </c>
      <c r="L11" s="37"/>
      <c r="M11" s="37">
        <v>0</v>
      </c>
      <c r="N11" s="27"/>
      <c r="O11" s="37">
        <v>-115263</v>
      </c>
      <c r="P11" s="27"/>
      <c r="Q11" s="37">
        <v>-332928</v>
      </c>
      <c r="R11" s="27"/>
      <c r="S11" s="37">
        <v>-387984</v>
      </c>
      <c r="T11" s="27"/>
      <c r="U11" s="37">
        <v>-460080</v>
      </c>
      <c r="V11" s="61"/>
      <c r="W11" s="37">
        <v>-13972</v>
      </c>
      <c r="X11" s="61"/>
      <c r="Y11" s="37">
        <v>-142131</v>
      </c>
      <c r="Z11" s="61"/>
      <c r="AA11" s="37">
        <v>-377171</v>
      </c>
      <c r="AB11" s="61"/>
      <c r="AC11" s="37">
        <v>-124000</v>
      </c>
      <c r="AD11" s="61"/>
      <c r="AE11" s="37">
        <v>125060</v>
      </c>
      <c r="AF11" s="61"/>
      <c r="AG11" s="37">
        <v>227012</v>
      </c>
      <c r="AH11" s="61"/>
      <c r="AI11" s="37">
        <v>275913</v>
      </c>
      <c r="AJ11" s="61"/>
      <c r="AK11" s="37">
        <v>236508</v>
      </c>
      <c r="AL11" s="61"/>
      <c r="AM11" s="37">
        <v>764146</v>
      </c>
      <c r="AN11" s="61"/>
      <c r="AO11" s="37">
        <v>0</v>
      </c>
      <c r="AP11" s="61"/>
      <c r="AQ11" s="37">
        <v>0</v>
      </c>
      <c r="AR11" s="61"/>
      <c r="AS11" s="37">
        <v>0</v>
      </c>
      <c r="AT11" s="61"/>
      <c r="AU11" s="37">
        <v>0</v>
      </c>
      <c r="AV11" s="61"/>
      <c r="AW11" s="37">
        <v>0</v>
      </c>
      <c r="AX11" s="61"/>
      <c r="AY11" s="37">
        <v>0</v>
      </c>
      <c r="AZ11" s="61"/>
      <c r="BA11" s="37">
        <v>0</v>
      </c>
    </row>
    <row r="12" spans="1:53" s="47" customFormat="1" ht="12.75" customHeight="1">
      <c r="A12" s="67" t="s">
        <v>28</v>
      </c>
      <c r="B12" s="18"/>
      <c r="C12" s="67"/>
      <c r="D12" s="45"/>
      <c r="E12" s="66">
        <v>-1296255</v>
      </c>
      <c r="F12" s="51"/>
      <c r="G12" s="66">
        <v>-657274</v>
      </c>
      <c r="H12" s="51"/>
      <c r="I12" s="66">
        <v>864493</v>
      </c>
      <c r="J12" s="51"/>
      <c r="K12" s="66">
        <v>764146</v>
      </c>
      <c r="L12" s="37"/>
      <c r="M12" s="66">
        <v>0</v>
      </c>
      <c r="N12" s="27"/>
      <c r="O12" s="66">
        <v>-115263</v>
      </c>
      <c r="P12" s="27"/>
      <c r="Q12" s="66">
        <v>-332928</v>
      </c>
      <c r="R12" s="27"/>
      <c r="S12" s="66">
        <v>-387984</v>
      </c>
      <c r="T12" s="27"/>
      <c r="U12" s="66">
        <v>-460080</v>
      </c>
      <c r="V12" s="61"/>
      <c r="W12" s="66">
        <v>-13972</v>
      </c>
      <c r="X12" s="61"/>
      <c r="Y12" s="66">
        <v>-142131</v>
      </c>
      <c r="Z12" s="61"/>
      <c r="AA12" s="66">
        <v>-377171</v>
      </c>
      <c r="AB12" s="61"/>
      <c r="AC12" s="66">
        <v>-124000</v>
      </c>
      <c r="AD12" s="61"/>
      <c r="AE12" s="66">
        <v>125060</v>
      </c>
      <c r="AF12" s="61"/>
      <c r="AG12" s="66">
        <v>227012</v>
      </c>
      <c r="AH12" s="61"/>
      <c r="AI12" s="66">
        <v>275913</v>
      </c>
      <c r="AJ12" s="61"/>
      <c r="AK12" s="66">
        <v>236508</v>
      </c>
      <c r="AL12" s="61"/>
      <c r="AM12" s="66">
        <v>764146</v>
      </c>
      <c r="AN12" s="61"/>
      <c r="AO12" s="66">
        <v>0</v>
      </c>
      <c r="AP12" s="61"/>
      <c r="AQ12" s="66">
        <v>0</v>
      </c>
      <c r="AR12" s="61"/>
      <c r="AS12" s="66">
        <v>0</v>
      </c>
      <c r="AT12" s="61"/>
      <c r="AU12" s="66">
        <v>0</v>
      </c>
      <c r="AV12" s="61"/>
      <c r="AW12" s="66">
        <v>0</v>
      </c>
      <c r="AX12" s="61"/>
      <c r="AY12" s="66">
        <v>0</v>
      </c>
      <c r="AZ12" s="61"/>
      <c r="BA12" s="66">
        <v>0</v>
      </c>
    </row>
    <row r="13" spans="1:53" s="47" customFormat="1" ht="12.75" customHeight="1">
      <c r="A13" s="18" t="s">
        <v>55</v>
      </c>
      <c r="B13" s="18"/>
      <c r="C13" s="18"/>
      <c r="D13" s="45"/>
      <c r="E13" s="51"/>
      <c r="F13" s="51"/>
      <c r="G13" s="51"/>
      <c r="H13" s="51"/>
      <c r="I13" s="51"/>
      <c r="J13" s="51"/>
      <c r="K13" s="51"/>
      <c r="L13" s="37"/>
      <c r="M13" s="51"/>
      <c r="N13" s="27"/>
      <c r="O13" s="51"/>
      <c r="P13" s="27"/>
      <c r="Q13" s="51"/>
      <c r="R13" s="27"/>
      <c r="S13" s="51"/>
      <c r="T13" s="27"/>
      <c r="U13" s="51"/>
      <c r="V13" s="61"/>
      <c r="W13" s="51"/>
      <c r="X13" s="61"/>
      <c r="Y13" s="51"/>
      <c r="Z13" s="61"/>
      <c r="AA13" s="51"/>
      <c r="AB13" s="61"/>
      <c r="AC13" s="51"/>
      <c r="AD13" s="61"/>
      <c r="AE13" s="51"/>
      <c r="AF13" s="61"/>
      <c r="AG13" s="51"/>
      <c r="AH13" s="61"/>
      <c r="AI13" s="51"/>
      <c r="AJ13" s="61"/>
      <c r="AK13" s="51"/>
      <c r="AL13" s="61"/>
      <c r="AM13" s="51"/>
      <c r="AN13" s="61"/>
      <c r="AO13" s="51"/>
      <c r="AP13" s="61"/>
      <c r="AQ13" s="51"/>
      <c r="AR13" s="61"/>
      <c r="AS13" s="51"/>
      <c r="AT13" s="61"/>
      <c r="AU13" s="51"/>
      <c r="AV13" s="61"/>
      <c r="AW13" s="51"/>
      <c r="AX13" s="61"/>
      <c r="AY13" s="51"/>
      <c r="AZ13" s="61"/>
      <c r="BA13" s="51"/>
    </row>
    <row r="14" spans="1:53" ht="12.75" customHeight="1">
      <c r="A14" s="18" t="s">
        <v>56</v>
      </c>
      <c r="B14" s="18"/>
      <c r="C14" s="18"/>
      <c r="D14" s="19"/>
      <c r="E14" s="37"/>
      <c r="F14" s="51"/>
      <c r="G14" s="37"/>
      <c r="H14" s="51"/>
      <c r="I14" s="37"/>
      <c r="J14" s="37"/>
      <c r="K14" s="37"/>
      <c r="L14" s="37"/>
      <c r="M14" s="37"/>
      <c r="N14" s="27"/>
      <c r="O14" s="37"/>
      <c r="P14" s="27"/>
      <c r="Q14" s="37"/>
      <c r="R14" s="27"/>
      <c r="S14" s="37"/>
      <c r="T14" s="27"/>
      <c r="U14" s="37"/>
      <c r="V14" s="61"/>
      <c r="W14" s="37"/>
      <c r="X14" s="61"/>
      <c r="Y14" s="37"/>
      <c r="Z14" s="61"/>
      <c r="AA14" s="37"/>
      <c r="AB14" s="61"/>
      <c r="AC14" s="37"/>
      <c r="AD14" s="61"/>
      <c r="AE14" s="37"/>
      <c r="AF14" s="61"/>
      <c r="AG14" s="37"/>
      <c r="AH14" s="61"/>
      <c r="AI14" s="37"/>
      <c r="AJ14" s="61"/>
      <c r="AK14" s="37"/>
      <c r="AL14" s="61"/>
      <c r="AM14" s="37"/>
      <c r="AN14" s="61"/>
      <c r="AO14" s="37"/>
      <c r="AP14" s="61"/>
      <c r="AQ14" s="37"/>
      <c r="AR14" s="61"/>
      <c r="AS14" s="37"/>
      <c r="AT14" s="61"/>
      <c r="AU14" s="37"/>
      <c r="AV14" s="61"/>
      <c r="AW14" s="37"/>
      <c r="AX14" s="61"/>
      <c r="AY14" s="37"/>
      <c r="AZ14" s="61"/>
      <c r="BA14" s="37"/>
    </row>
    <row r="15" spans="1:53" ht="12.75" customHeight="1">
      <c r="A15" s="18" t="s">
        <v>57</v>
      </c>
      <c r="B15" s="18"/>
      <c r="C15" s="73" t="s">
        <v>58</v>
      </c>
      <c r="D15" s="19"/>
      <c r="E15" s="51">
        <v>-14778</v>
      </c>
      <c r="F15" s="51"/>
      <c r="G15" s="51">
        <v>1379</v>
      </c>
      <c r="H15" s="51"/>
      <c r="I15" s="51">
        <v>-10682</v>
      </c>
      <c r="J15" s="51"/>
      <c r="K15" s="51">
        <v>7402</v>
      </c>
      <c r="L15" s="37"/>
      <c r="M15" s="51">
        <v>0</v>
      </c>
      <c r="N15" s="27"/>
      <c r="O15" s="51">
        <v>-2644</v>
      </c>
      <c r="P15" s="27"/>
      <c r="Q15" s="51">
        <v>-3616</v>
      </c>
      <c r="R15" s="27"/>
      <c r="S15" s="51">
        <v>-3195</v>
      </c>
      <c r="T15" s="27"/>
      <c r="U15" s="51">
        <v>-5323</v>
      </c>
      <c r="V15" s="61"/>
      <c r="W15" s="51">
        <v>-2236</v>
      </c>
      <c r="X15" s="61"/>
      <c r="Y15" s="51">
        <v>-2342</v>
      </c>
      <c r="Z15" s="61"/>
      <c r="AA15" s="51">
        <v>4578</v>
      </c>
      <c r="AB15" s="61"/>
      <c r="AC15" s="51">
        <v>1379</v>
      </c>
      <c r="AD15" s="61"/>
      <c r="AE15" s="51">
        <v>-9981</v>
      </c>
      <c r="AF15" s="61"/>
      <c r="AG15" s="51">
        <v>-2324</v>
      </c>
      <c r="AH15" s="61"/>
      <c r="AI15" s="51">
        <v>-1960</v>
      </c>
      <c r="AJ15" s="61"/>
      <c r="AK15" s="51">
        <v>3583</v>
      </c>
      <c r="AL15" s="61"/>
      <c r="AM15" s="51">
        <v>7402</v>
      </c>
      <c r="AN15" s="61"/>
      <c r="AO15" s="51">
        <v>0</v>
      </c>
      <c r="AP15" s="61"/>
      <c r="AQ15" s="51">
        <v>0</v>
      </c>
      <c r="AR15" s="61"/>
      <c r="AS15" s="51">
        <v>0</v>
      </c>
      <c r="AT15" s="61"/>
      <c r="AU15" s="51">
        <v>0</v>
      </c>
      <c r="AV15" s="61"/>
      <c r="AW15" s="51">
        <v>0</v>
      </c>
      <c r="AX15" s="61"/>
      <c r="AY15" s="51">
        <v>0</v>
      </c>
      <c r="AZ15" s="61"/>
      <c r="BA15" s="51">
        <v>0</v>
      </c>
    </row>
    <row r="16" spans="1:53" ht="12.75" customHeight="1">
      <c r="A16" s="46" t="s">
        <v>64</v>
      </c>
      <c r="B16" s="29"/>
      <c r="C16" s="46"/>
      <c r="D16" s="17"/>
      <c r="E16" s="69"/>
      <c r="F16" s="52"/>
      <c r="G16" s="69"/>
      <c r="H16" s="52"/>
      <c r="I16" s="69"/>
      <c r="J16" s="69"/>
      <c r="K16" s="69"/>
      <c r="L16" s="37"/>
      <c r="M16" s="69"/>
      <c r="N16" s="53"/>
      <c r="O16" s="40"/>
      <c r="P16" s="53"/>
      <c r="Q16" s="40"/>
      <c r="R16" s="53"/>
      <c r="S16" s="40"/>
      <c r="T16" s="53"/>
      <c r="U16" s="40"/>
      <c r="V16" s="70"/>
      <c r="W16" s="40"/>
      <c r="X16" s="61"/>
      <c r="Y16" s="40"/>
      <c r="Z16" s="61"/>
      <c r="AA16" s="40"/>
      <c r="AB16" s="61"/>
      <c r="AC16" s="40"/>
      <c r="AD16" s="70"/>
      <c r="AE16" s="40"/>
      <c r="AF16" s="70"/>
      <c r="AG16" s="40"/>
      <c r="AH16" s="70"/>
      <c r="AI16" s="40"/>
      <c r="AJ16" s="70"/>
      <c r="AK16" s="40"/>
      <c r="AL16" s="70"/>
      <c r="AM16" s="40"/>
      <c r="AN16" s="70"/>
      <c r="AO16" s="40"/>
      <c r="AP16" s="70"/>
      <c r="AQ16" s="40"/>
      <c r="AR16" s="70"/>
      <c r="AS16" s="40"/>
      <c r="AT16" s="70"/>
      <c r="AU16" s="40"/>
      <c r="AV16" s="70"/>
      <c r="AW16" s="40"/>
      <c r="AX16" s="70"/>
      <c r="AY16" s="40"/>
      <c r="AZ16" s="70"/>
      <c r="BA16" s="40"/>
    </row>
    <row r="17" spans="1:53" ht="12.75" customHeight="1">
      <c r="A17" s="30" t="s">
        <v>63</v>
      </c>
      <c r="B17" s="29"/>
      <c r="C17" s="30" t="s">
        <v>54</v>
      </c>
      <c r="D17" s="17"/>
      <c r="E17" s="41">
        <v>-1281477</v>
      </c>
      <c r="F17" s="52"/>
      <c r="G17" s="41">
        <v>-658653</v>
      </c>
      <c r="H17" s="52"/>
      <c r="I17" s="41">
        <v>875175</v>
      </c>
      <c r="J17" s="52"/>
      <c r="K17" s="41">
        <v>756744</v>
      </c>
      <c r="L17" s="37"/>
      <c r="M17" s="41">
        <v>0</v>
      </c>
      <c r="N17" s="53"/>
      <c r="O17" s="41">
        <v>-112619</v>
      </c>
      <c r="P17" s="53"/>
      <c r="Q17" s="41">
        <v>-329312</v>
      </c>
      <c r="R17" s="53"/>
      <c r="S17" s="41">
        <v>-384789</v>
      </c>
      <c r="T17" s="53"/>
      <c r="U17" s="41">
        <v>-454757</v>
      </c>
      <c r="V17" s="70"/>
      <c r="W17" s="41">
        <v>-11736</v>
      </c>
      <c r="X17" s="61"/>
      <c r="Y17" s="41">
        <v>-139789</v>
      </c>
      <c r="Z17" s="61"/>
      <c r="AA17" s="41">
        <v>-381749</v>
      </c>
      <c r="AB17" s="61"/>
      <c r="AC17" s="41">
        <v>-125379</v>
      </c>
      <c r="AD17" s="70"/>
      <c r="AE17" s="41">
        <v>135041</v>
      </c>
      <c r="AF17" s="70"/>
      <c r="AG17" s="41">
        <v>229336</v>
      </c>
      <c r="AH17" s="70"/>
      <c r="AI17" s="41">
        <v>277873</v>
      </c>
      <c r="AJ17" s="70"/>
      <c r="AK17" s="41">
        <v>232925</v>
      </c>
      <c r="AL17" s="70"/>
      <c r="AM17" s="41">
        <v>756744</v>
      </c>
      <c r="AN17" s="70"/>
      <c r="AO17" s="41">
        <v>0</v>
      </c>
      <c r="AP17" s="70"/>
      <c r="AQ17" s="41">
        <v>0</v>
      </c>
      <c r="AR17" s="70"/>
      <c r="AS17" s="41">
        <v>0</v>
      </c>
      <c r="AT17" s="70"/>
      <c r="AU17" s="41">
        <v>0</v>
      </c>
      <c r="AV17" s="70"/>
      <c r="AW17" s="41">
        <v>0</v>
      </c>
      <c r="AX17" s="70"/>
      <c r="AY17" s="41">
        <v>0</v>
      </c>
      <c r="AZ17" s="70"/>
      <c r="BA17" s="41">
        <v>0</v>
      </c>
    </row>
    <row r="18" spans="1:53" s="47" customFormat="1" ht="12.75" customHeight="1" thickBot="1">
      <c r="A18" s="13" t="s">
        <v>28</v>
      </c>
      <c r="B18" s="18"/>
      <c r="C18" s="13"/>
      <c r="D18" s="45"/>
      <c r="E18" s="50">
        <v>-1296255</v>
      </c>
      <c r="F18" s="51"/>
      <c r="G18" s="50">
        <v>-657274</v>
      </c>
      <c r="H18" s="51"/>
      <c r="I18" s="50">
        <v>864493</v>
      </c>
      <c r="J18" s="51"/>
      <c r="K18" s="50">
        <v>764146</v>
      </c>
      <c r="L18" s="37"/>
      <c r="M18" s="50">
        <v>0</v>
      </c>
      <c r="N18" s="27"/>
      <c r="O18" s="50">
        <v>-115263</v>
      </c>
      <c r="P18" s="27"/>
      <c r="Q18" s="50">
        <v>-332928</v>
      </c>
      <c r="R18" s="27"/>
      <c r="S18" s="50">
        <v>-387984</v>
      </c>
      <c r="T18" s="27"/>
      <c r="U18" s="50">
        <v>-460080</v>
      </c>
      <c r="V18" s="61"/>
      <c r="W18" s="50">
        <v>-13972</v>
      </c>
      <c r="X18" s="61"/>
      <c r="Y18" s="50">
        <v>-142131</v>
      </c>
      <c r="Z18" s="61"/>
      <c r="AA18" s="50">
        <v>-377171</v>
      </c>
      <c r="AB18" s="61"/>
      <c r="AC18" s="50">
        <v>-124000</v>
      </c>
      <c r="AD18" s="61"/>
      <c r="AE18" s="50">
        <v>125060</v>
      </c>
      <c r="AF18" s="61"/>
      <c r="AG18" s="50">
        <v>227012</v>
      </c>
      <c r="AH18" s="61"/>
      <c r="AI18" s="50">
        <v>275913</v>
      </c>
      <c r="AJ18" s="61"/>
      <c r="AK18" s="50">
        <v>236508</v>
      </c>
      <c r="AL18" s="61"/>
      <c r="AM18" s="50">
        <v>764146</v>
      </c>
      <c r="AN18" s="61"/>
      <c r="AO18" s="50">
        <v>0</v>
      </c>
      <c r="AP18" s="61"/>
      <c r="AQ18" s="50">
        <v>0</v>
      </c>
      <c r="AR18" s="61"/>
      <c r="AS18" s="50">
        <v>0</v>
      </c>
      <c r="AT18" s="61"/>
      <c r="AU18" s="50">
        <v>0</v>
      </c>
      <c r="AV18" s="61"/>
      <c r="AW18" s="50">
        <v>0</v>
      </c>
      <c r="AX18" s="61"/>
      <c r="AY18" s="50">
        <v>0</v>
      </c>
      <c r="AZ18" s="61"/>
      <c r="BA18" s="50">
        <v>0</v>
      </c>
    </row>
  </sheetData>
  <printOptions horizontalCentered="1"/>
  <pageMargins left="0.3937007874015748" right="0.3937007874015748" top="0.1968503937007874" bottom="0.5905511811023623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"/>
  <dimension ref="A1:A20"/>
  <sheetViews>
    <sheetView showGridLines="0" showRowColHeaders="0" workbookViewId="0" topLeftCell="A1">
      <selection activeCell="A1" sqref="A1"/>
    </sheetView>
  </sheetViews>
  <sheetFormatPr defaultColWidth="11.421875" defaultRowHeight="12.75"/>
  <sheetData>
    <row r="1" ht="12.75">
      <c r="A1" s="122" t="s">
        <v>125</v>
      </c>
    </row>
    <row r="3" ht="12.75">
      <c r="A3" s="86" t="s">
        <v>163</v>
      </c>
    </row>
    <row r="4" ht="12">
      <c r="A4" t="s">
        <v>126</v>
      </c>
    </row>
    <row r="5" ht="12">
      <c r="A5" t="s">
        <v>127</v>
      </c>
    </row>
    <row r="6" ht="12">
      <c r="A6" t="s">
        <v>128</v>
      </c>
    </row>
    <row r="7" ht="12">
      <c r="A7" t="s">
        <v>129</v>
      </c>
    </row>
    <row r="8" ht="12">
      <c r="A8" s="1" t="s">
        <v>130</v>
      </c>
    </row>
    <row r="9" ht="12">
      <c r="A9" t="s">
        <v>131</v>
      </c>
    </row>
    <row r="10" ht="12">
      <c r="A10" s="123"/>
    </row>
    <row r="11" ht="12.75">
      <c r="A11" s="86" t="s">
        <v>179</v>
      </c>
    </row>
    <row r="12" ht="12">
      <c r="A12" t="s">
        <v>132</v>
      </c>
    </row>
    <row r="14" ht="12.75">
      <c r="A14" s="86" t="s">
        <v>151</v>
      </c>
    </row>
    <row r="15" ht="12">
      <c r="A15" t="s">
        <v>144</v>
      </c>
    </row>
    <row r="16" ht="12">
      <c r="A16" t="s">
        <v>145</v>
      </c>
    </row>
    <row r="17" ht="12">
      <c r="A17" t="s">
        <v>146</v>
      </c>
    </row>
    <row r="19" ht="12.75">
      <c r="A19" s="86" t="s">
        <v>152</v>
      </c>
    </row>
    <row r="20" ht="12">
      <c r="A20" t="s">
        <v>144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3"/>
  <dimension ref="A1:BA38"/>
  <sheetViews>
    <sheetView workbookViewId="0" topLeftCell="A1">
      <selection activeCell="A1" sqref="A1"/>
    </sheetView>
  </sheetViews>
  <sheetFormatPr defaultColWidth="11.421875" defaultRowHeight="12.75"/>
  <cols>
    <col min="1" max="1" width="42.7109375" style="0" customWidth="1"/>
    <col min="2" max="2" width="0.5625" style="0" customWidth="1"/>
    <col min="3" max="3" width="8.7109375" style="0" customWidth="1"/>
    <col min="4" max="4" width="0.5625" style="0" customWidth="1"/>
    <col min="5" max="5" width="6.7109375" style="14" hidden="1" customWidth="1"/>
    <col min="6" max="6" width="0.5625" style="14" hidden="1" customWidth="1"/>
    <col min="7" max="7" width="6.7109375" style="14" customWidth="1"/>
    <col min="8" max="8" width="0.5625" style="14" customWidth="1"/>
    <col min="9" max="9" width="6.7109375" style="14" customWidth="1"/>
    <col min="10" max="10" width="0.5625" style="14" customWidth="1"/>
    <col min="11" max="11" width="6.7109375" style="14" hidden="1" customWidth="1"/>
    <col min="12" max="12" width="0.5625" style="14" hidden="1" customWidth="1"/>
    <col min="13" max="13" width="6.7109375" style="14" hidden="1" customWidth="1"/>
    <col min="14" max="14" width="0.5625" style="14" hidden="1" customWidth="1"/>
    <col min="15" max="15" width="6.7109375" style="0" hidden="1" customWidth="1"/>
    <col min="16" max="16" width="0.5625" style="0" hidden="1" customWidth="1"/>
    <col min="17" max="17" width="6.7109375" style="0" hidden="1" customWidth="1"/>
    <col min="18" max="18" width="0.5625" style="0" hidden="1" customWidth="1"/>
    <col min="19" max="19" width="6.7109375" style="0" hidden="1" customWidth="1"/>
    <col min="20" max="20" width="0.5625" style="0" hidden="1" customWidth="1"/>
    <col min="21" max="21" width="6.7109375" style="0" hidden="1" customWidth="1"/>
    <col min="22" max="22" width="0.5625" style="0" hidden="1" customWidth="1"/>
    <col min="23" max="23" width="6.7109375" style="0" customWidth="1"/>
    <col min="24" max="24" width="0.5625" style="0" customWidth="1"/>
    <col min="25" max="25" width="6.7109375" style="0" customWidth="1"/>
    <col min="26" max="26" width="0.5625" style="0" customWidth="1"/>
    <col min="27" max="27" width="6.7109375" style="0" customWidth="1"/>
    <col min="28" max="28" width="0.5625" style="0" customWidth="1"/>
    <col min="29" max="29" width="6.7109375" style="0" customWidth="1"/>
    <col min="30" max="30" width="0.5625" style="0" customWidth="1"/>
    <col min="31" max="31" width="6.7109375" style="0" customWidth="1"/>
    <col min="32" max="32" width="0.5625" style="0" customWidth="1"/>
    <col min="33" max="33" width="6.7109375" style="0" customWidth="1"/>
    <col min="34" max="34" width="0.5625" style="0" customWidth="1"/>
    <col min="35" max="35" width="6.7109375" style="0" customWidth="1"/>
    <col min="36" max="36" width="0.5625" style="0" customWidth="1"/>
    <col min="37" max="37" width="6.7109375" style="0" customWidth="1"/>
    <col min="38" max="38" width="0.5625" style="0" customWidth="1"/>
    <col min="39" max="39" width="6.7109375" style="0" customWidth="1"/>
    <col min="40" max="40" width="0.5625" style="0" hidden="1" customWidth="1"/>
    <col min="41" max="41" width="6.7109375" style="0" hidden="1" customWidth="1"/>
    <col min="42" max="42" width="0.5625" style="0" hidden="1" customWidth="1"/>
    <col min="43" max="43" width="6.7109375" style="0" hidden="1" customWidth="1"/>
    <col min="44" max="44" width="0.5625" style="0" hidden="1" customWidth="1"/>
    <col min="45" max="45" width="6.7109375" style="0" hidden="1" customWidth="1"/>
    <col min="46" max="46" width="0.5625" style="0" hidden="1" customWidth="1"/>
    <col min="47" max="47" width="6.7109375" style="0" hidden="1" customWidth="1"/>
    <col min="48" max="48" width="0.5625" style="0" hidden="1" customWidth="1"/>
    <col min="49" max="49" width="6.7109375" style="0" hidden="1" customWidth="1"/>
    <col min="50" max="50" width="0.5625" style="0" hidden="1" customWidth="1"/>
    <col min="51" max="51" width="6.7109375" style="0" hidden="1" customWidth="1"/>
    <col min="52" max="52" width="0.5625" style="0" hidden="1" customWidth="1"/>
    <col min="53" max="53" width="6.7109375" style="0" hidden="1" customWidth="1"/>
  </cols>
  <sheetData>
    <row r="1" spans="1:14" s="21" customFormat="1" ht="16.5" customHeight="1">
      <c r="A1" s="20" t="s">
        <v>65</v>
      </c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21" customFormat="1" ht="16.5" customHeight="1">
      <c r="A2" s="3" t="s">
        <v>193</v>
      </c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4" ht="19.5" customHeight="1">
      <c r="A3" s="2"/>
      <c r="B3" s="2"/>
      <c r="C3" s="2"/>
      <c r="D3" s="2"/>
    </row>
    <row r="4" ht="15" customHeight="1">
      <c r="A4" s="23" t="s">
        <v>158</v>
      </c>
    </row>
    <row r="5" ht="15" customHeight="1">
      <c r="A5" s="1" t="s">
        <v>190</v>
      </c>
    </row>
    <row r="6" spans="1:53" ht="5.25" customHeight="1" thickBot="1">
      <c r="A6" s="4"/>
      <c r="B6" s="4"/>
      <c r="C6" s="4"/>
      <c r="D6" s="4"/>
      <c r="E6" s="15"/>
      <c r="F6" s="15"/>
      <c r="G6" s="15"/>
      <c r="H6" s="15"/>
      <c r="I6" s="15"/>
      <c r="J6" s="15"/>
      <c r="K6" s="15"/>
      <c r="L6" s="15"/>
      <c r="M6" s="15"/>
      <c r="N6" s="15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15" customHeight="1" thickBot="1" thickTop="1">
      <c r="A7" s="7"/>
      <c r="B7" s="18"/>
      <c r="C7" s="7"/>
      <c r="D7" s="18"/>
      <c r="E7" s="24"/>
      <c r="F7" s="25"/>
      <c r="G7" s="24"/>
      <c r="H7" s="25"/>
      <c r="I7" s="24"/>
      <c r="J7" s="24"/>
      <c r="K7" s="24"/>
      <c r="L7" s="24"/>
      <c r="M7" s="24"/>
      <c r="N7" s="25"/>
      <c r="O7" s="80" t="s">
        <v>4</v>
      </c>
      <c r="P7" s="80"/>
      <c r="Q7" s="13"/>
      <c r="R7" s="13"/>
      <c r="S7" s="13"/>
      <c r="T7" s="13"/>
      <c r="U7" s="13"/>
      <c r="V7" s="18"/>
      <c r="W7" s="80" t="s">
        <v>5</v>
      </c>
      <c r="X7" s="80"/>
      <c r="Y7" s="13"/>
      <c r="Z7" s="13"/>
      <c r="AA7" s="13"/>
      <c r="AB7" s="13"/>
      <c r="AC7" s="13"/>
      <c r="AD7" s="18"/>
      <c r="AE7" s="80" t="s">
        <v>83</v>
      </c>
      <c r="AF7" s="13"/>
      <c r="AG7" s="80"/>
      <c r="AH7" s="13"/>
      <c r="AI7" s="80"/>
      <c r="AJ7" s="13"/>
      <c r="AK7" s="80"/>
      <c r="AL7" s="18"/>
      <c r="AM7" s="80" t="s">
        <v>191</v>
      </c>
      <c r="AN7" s="13"/>
      <c r="AO7" s="80"/>
      <c r="AP7" s="13"/>
      <c r="AQ7" s="80"/>
      <c r="AR7" s="13"/>
      <c r="AS7" s="80"/>
      <c r="AT7" s="18"/>
      <c r="AU7" s="80" t="s">
        <v>192</v>
      </c>
      <c r="AV7" s="13"/>
      <c r="AW7" s="80"/>
      <c r="AX7" s="13"/>
      <c r="AY7" s="80"/>
      <c r="AZ7" s="13"/>
      <c r="BA7" s="80"/>
    </row>
    <row r="8" spans="1:53" ht="15" customHeight="1" thickBot="1">
      <c r="A8" s="13" t="s">
        <v>2</v>
      </c>
      <c r="B8" s="18"/>
      <c r="C8" s="13" t="s">
        <v>3</v>
      </c>
      <c r="D8" s="18"/>
      <c r="E8" s="81" t="s">
        <v>4</v>
      </c>
      <c r="F8" s="82"/>
      <c r="G8" s="81" t="s">
        <v>5</v>
      </c>
      <c r="H8" s="82"/>
      <c r="I8" s="81" t="s">
        <v>83</v>
      </c>
      <c r="J8" s="82"/>
      <c r="K8" s="81" t="s">
        <v>191</v>
      </c>
      <c r="L8" s="82"/>
      <c r="M8" s="81" t="s">
        <v>192</v>
      </c>
      <c r="N8" s="82"/>
      <c r="O8" s="13" t="s">
        <v>6</v>
      </c>
      <c r="P8" s="18"/>
      <c r="Q8" s="13" t="s">
        <v>7</v>
      </c>
      <c r="R8" s="18"/>
      <c r="S8" s="13" t="s">
        <v>8</v>
      </c>
      <c r="T8" s="18"/>
      <c r="U8" s="13" t="s">
        <v>9</v>
      </c>
      <c r="V8" s="18"/>
      <c r="W8" s="13" t="s">
        <v>6</v>
      </c>
      <c r="X8" s="18"/>
      <c r="Y8" s="13" t="s">
        <v>7</v>
      </c>
      <c r="Z8" s="18"/>
      <c r="AA8" s="13" t="s">
        <v>8</v>
      </c>
      <c r="AB8" s="18"/>
      <c r="AC8" s="13" t="s">
        <v>9</v>
      </c>
      <c r="AD8" s="18"/>
      <c r="AE8" s="13" t="s">
        <v>6</v>
      </c>
      <c r="AF8" s="18"/>
      <c r="AG8" s="13" t="s">
        <v>7</v>
      </c>
      <c r="AH8" s="18"/>
      <c r="AI8" s="13" t="s">
        <v>8</v>
      </c>
      <c r="AJ8" s="18"/>
      <c r="AK8" s="13" t="s">
        <v>9</v>
      </c>
      <c r="AL8" s="18"/>
      <c r="AM8" s="13" t="s">
        <v>6</v>
      </c>
      <c r="AN8" s="18"/>
      <c r="AO8" s="13" t="s">
        <v>7</v>
      </c>
      <c r="AP8" s="18"/>
      <c r="AQ8" s="13" t="s">
        <v>8</v>
      </c>
      <c r="AR8" s="18"/>
      <c r="AS8" s="13" t="s">
        <v>9</v>
      </c>
      <c r="AT8" s="18"/>
      <c r="AU8" s="13" t="s">
        <v>6</v>
      </c>
      <c r="AV8" s="18"/>
      <c r="AW8" s="13" t="s">
        <v>7</v>
      </c>
      <c r="AX8" s="18"/>
      <c r="AY8" s="13" t="s">
        <v>8</v>
      </c>
      <c r="AZ8" s="18"/>
      <c r="BA8" s="13" t="s">
        <v>9</v>
      </c>
    </row>
    <row r="9" spans="1:53" ht="12.75" customHeight="1">
      <c r="A9" s="7" t="s">
        <v>66</v>
      </c>
      <c r="B9" s="18"/>
      <c r="C9" s="10" t="s">
        <v>92</v>
      </c>
      <c r="D9" s="19"/>
      <c r="E9" s="63">
        <v>2.200672231365082</v>
      </c>
      <c r="F9" s="71"/>
      <c r="G9" s="63">
        <v>2.7908336719391</v>
      </c>
      <c r="H9" s="71"/>
      <c r="I9" s="63">
        <v>2.9378677941038056</v>
      </c>
      <c r="J9" s="63"/>
      <c r="K9" s="63">
        <v>-57.01849705655387</v>
      </c>
      <c r="L9" s="63"/>
      <c r="M9" s="63">
        <v>-76.32905696400428</v>
      </c>
      <c r="N9" s="71"/>
      <c r="O9" s="63">
        <v>1.5258777685835296</v>
      </c>
      <c r="P9" s="71"/>
      <c r="Q9" s="63">
        <v>1.9368508195030658</v>
      </c>
      <c r="R9" s="71"/>
      <c r="S9" s="63">
        <v>2.4702978784313365</v>
      </c>
      <c r="T9" s="71"/>
      <c r="U9" s="63">
        <v>2.850743598515724</v>
      </c>
      <c r="V9" s="71"/>
      <c r="W9" s="63">
        <v>2.7444850788483026</v>
      </c>
      <c r="X9" s="71"/>
      <c r="Y9" s="63">
        <v>2.7681844714746973</v>
      </c>
      <c r="Z9" s="71"/>
      <c r="AA9" s="63">
        <v>2.790863465194198</v>
      </c>
      <c r="AB9" s="71"/>
      <c r="AC9" s="63">
        <v>2.8577811517497715</v>
      </c>
      <c r="AD9" s="71"/>
      <c r="AE9" s="63">
        <v>3.0343511508060157</v>
      </c>
      <c r="AF9" s="71"/>
      <c r="AG9" s="63">
        <v>2.9998741373046562</v>
      </c>
      <c r="AH9" s="71"/>
      <c r="AI9" s="63">
        <v>2.9228800689870944</v>
      </c>
      <c r="AJ9" s="71"/>
      <c r="AK9" s="63">
        <v>2.797961237787564</v>
      </c>
      <c r="AL9" s="71"/>
      <c r="AM9" s="63">
        <v>2.787524619537679</v>
      </c>
      <c r="AN9" s="71"/>
      <c r="AO9" s="63">
        <v>-76.68366819875757</v>
      </c>
      <c r="AP9" s="71"/>
      <c r="AQ9" s="63">
        <v>-76.58628112968272</v>
      </c>
      <c r="AR9" s="71"/>
      <c r="AS9" s="63">
        <v>-76.43671704141694</v>
      </c>
      <c r="AT9" s="71"/>
      <c r="AU9" s="63">
        <v>-76.32905696400428</v>
      </c>
      <c r="AV9" s="71"/>
      <c r="AW9" s="63" t="e">
        <v>#DIV/0!</v>
      </c>
      <c r="AX9" s="71"/>
      <c r="AY9" s="63" t="e">
        <v>#DIV/0!</v>
      </c>
      <c r="AZ9" s="71"/>
      <c r="BA9" s="63" t="e">
        <v>#DIV/0!</v>
      </c>
    </row>
    <row r="10" spans="1:53" ht="12.75" customHeight="1">
      <c r="A10" s="78" t="s">
        <v>67</v>
      </c>
      <c r="B10" s="18"/>
      <c r="C10" s="10"/>
      <c r="D10" s="19"/>
      <c r="E10" s="63">
        <v>1.706574317151755</v>
      </c>
      <c r="F10" s="71"/>
      <c r="G10" s="63">
        <v>2.4011554091683167</v>
      </c>
      <c r="H10" s="71"/>
      <c r="I10" s="63">
        <v>2.6134650806431634</v>
      </c>
      <c r="J10" s="63"/>
      <c r="K10" s="63">
        <v>-43.7506275932711</v>
      </c>
      <c r="L10" s="63"/>
      <c r="M10" s="63">
        <v>-58.989830633543896</v>
      </c>
      <c r="N10" s="71"/>
      <c r="O10" s="63">
        <v>1.1452229910966918</v>
      </c>
      <c r="P10" s="71"/>
      <c r="Q10" s="63">
        <v>1.4542009915247005</v>
      </c>
      <c r="R10" s="71"/>
      <c r="S10" s="63">
        <v>1.9199547518320645</v>
      </c>
      <c r="T10" s="71"/>
      <c r="U10" s="63">
        <v>2.290517015160244</v>
      </c>
      <c r="V10" s="71"/>
      <c r="W10" s="63">
        <v>2.2768260486930862</v>
      </c>
      <c r="X10" s="71"/>
      <c r="Y10" s="63">
        <v>2.375113899034907</v>
      </c>
      <c r="Z10" s="71"/>
      <c r="AA10" s="63">
        <v>2.4359398398467045</v>
      </c>
      <c r="AB10" s="71"/>
      <c r="AC10" s="63">
        <v>2.512487146443999</v>
      </c>
      <c r="AD10" s="71"/>
      <c r="AE10" s="63">
        <v>2.6311643018270168</v>
      </c>
      <c r="AF10" s="71"/>
      <c r="AG10" s="63">
        <v>2.630230540585523</v>
      </c>
      <c r="AH10" s="71"/>
      <c r="AI10" s="63">
        <v>2.6116828691729577</v>
      </c>
      <c r="AJ10" s="71"/>
      <c r="AK10" s="63">
        <v>2.5815522290265176</v>
      </c>
      <c r="AL10" s="71"/>
      <c r="AM10" s="63">
        <v>2.6628801189274287</v>
      </c>
      <c r="AN10" s="71"/>
      <c r="AO10" s="63">
        <v>-58.87535674693055</v>
      </c>
      <c r="AP10" s="71"/>
      <c r="AQ10" s="63">
        <v>-58.927586254090826</v>
      </c>
      <c r="AR10" s="71"/>
      <c r="AS10" s="63">
        <v>-58.963281948820025</v>
      </c>
      <c r="AT10" s="71"/>
      <c r="AU10" s="63">
        <v>-58.989830633543896</v>
      </c>
      <c r="AV10" s="71"/>
      <c r="AW10" s="63" t="e">
        <v>#DIV/0!</v>
      </c>
      <c r="AX10" s="71"/>
      <c r="AY10" s="63" t="e">
        <v>#DIV/0!</v>
      </c>
      <c r="AZ10" s="71"/>
      <c r="BA10" s="63" t="e">
        <v>#DIV/0!</v>
      </c>
    </row>
    <row r="11" spans="1:53" ht="12.75" customHeight="1">
      <c r="A11" s="78" t="s">
        <v>68</v>
      </c>
      <c r="B11" s="18"/>
      <c r="C11" s="10"/>
      <c r="D11" s="19"/>
      <c r="E11" s="63">
        <v>0.007522835656169749</v>
      </c>
      <c r="F11" s="71"/>
      <c r="G11" s="63">
        <v>0.029044390711934074</v>
      </c>
      <c r="H11" s="71"/>
      <c r="I11" s="63">
        <v>0.011772443598897453</v>
      </c>
      <c r="J11" s="63"/>
      <c r="K11" s="63">
        <v>-0.5040845923200228</v>
      </c>
      <c r="L11" s="63"/>
      <c r="M11" s="63">
        <v>-0.6577571163264463</v>
      </c>
      <c r="N11" s="71"/>
      <c r="O11" s="63">
        <v>-0.0035193513270669785</v>
      </c>
      <c r="P11" s="71"/>
      <c r="Q11" s="63">
        <v>0.003457477450342891</v>
      </c>
      <c r="R11" s="71"/>
      <c r="S11" s="63">
        <v>0.011061019333550949</v>
      </c>
      <c r="T11" s="71"/>
      <c r="U11" s="63">
        <v>0.01878020252943474</v>
      </c>
      <c r="V11" s="71"/>
      <c r="W11" s="63">
        <v>0.02694132952834345</v>
      </c>
      <c r="X11" s="71"/>
      <c r="Y11" s="63">
        <v>0.030319364317336155</v>
      </c>
      <c r="Z11" s="71"/>
      <c r="AA11" s="63">
        <v>0.030633640929011382</v>
      </c>
      <c r="AB11" s="71"/>
      <c r="AC11" s="63">
        <v>0.028260798638684324</v>
      </c>
      <c r="AD11" s="71"/>
      <c r="AE11" s="63">
        <v>0.0210406100396704</v>
      </c>
      <c r="AF11" s="71"/>
      <c r="AG11" s="63">
        <v>0.013625548638187152</v>
      </c>
      <c r="AH11" s="71"/>
      <c r="AI11" s="63">
        <v>0.008438289821452786</v>
      </c>
      <c r="AJ11" s="71"/>
      <c r="AK11" s="63">
        <v>0.004236103753359526</v>
      </c>
      <c r="AL11" s="71"/>
      <c r="AM11" s="63">
        <v>0.0026110433714726126</v>
      </c>
      <c r="AN11" s="71"/>
      <c r="AO11" s="63">
        <v>-0.6763544048512957</v>
      </c>
      <c r="AP11" s="71"/>
      <c r="AQ11" s="63">
        <v>-0.6695766586804263</v>
      </c>
      <c r="AR11" s="71"/>
      <c r="AS11" s="63">
        <v>-0.6633482581658334</v>
      </c>
      <c r="AT11" s="71"/>
      <c r="AU11" s="63">
        <v>-0.6577571163264463</v>
      </c>
      <c r="AV11" s="71"/>
      <c r="AW11" s="63" t="e">
        <v>#DIV/0!</v>
      </c>
      <c r="AX11" s="71"/>
      <c r="AY11" s="63" t="e">
        <v>#DIV/0!</v>
      </c>
      <c r="AZ11" s="71"/>
      <c r="BA11" s="63" t="e">
        <v>#DIV/0!</v>
      </c>
    </row>
    <row r="12" spans="1:53" ht="12.75" customHeight="1">
      <c r="A12" s="78" t="s">
        <v>69</v>
      </c>
      <c r="B12" s="18"/>
      <c r="C12" s="10"/>
      <c r="D12" s="19"/>
      <c r="E12" s="63">
        <v>0.4865750785571569</v>
      </c>
      <c r="F12" s="71"/>
      <c r="G12" s="63">
        <v>0.3606338720588514</v>
      </c>
      <c r="H12" s="71"/>
      <c r="I12" s="63">
        <v>0.3126302698617377</v>
      </c>
      <c r="J12" s="63"/>
      <c r="K12" s="63">
        <v>-12.763784870962752</v>
      </c>
      <c r="L12" s="63"/>
      <c r="M12" s="63">
        <v>-16.681469214133944</v>
      </c>
      <c r="N12" s="71"/>
      <c r="O12" s="63">
        <v>0.3841741288139075</v>
      </c>
      <c r="P12" s="71"/>
      <c r="Q12" s="63">
        <v>0.4791923505280191</v>
      </c>
      <c r="R12" s="71"/>
      <c r="S12" s="63">
        <v>0.5392821072657176</v>
      </c>
      <c r="T12" s="71"/>
      <c r="U12" s="63">
        <v>0.5414463808260485</v>
      </c>
      <c r="V12" s="71"/>
      <c r="W12" s="63">
        <v>0.44071770062687426</v>
      </c>
      <c r="X12" s="71"/>
      <c r="Y12" s="63">
        <v>0.36275120812245043</v>
      </c>
      <c r="Z12" s="71"/>
      <c r="AA12" s="63">
        <v>0.32428998441847656</v>
      </c>
      <c r="AB12" s="71"/>
      <c r="AC12" s="63">
        <v>0.3170332066670895</v>
      </c>
      <c r="AD12" s="71"/>
      <c r="AE12" s="63">
        <v>0.3821462389393238</v>
      </c>
      <c r="AF12" s="71"/>
      <c r="AG12" s="63">
        <v>0.35601804808094756</v>
      </c>
      <c r="AH12" s="71"/>
      <c r="AI12" s="63">
        <v>0.3027589099926973</v>
      </c>
      <c r="AJ12" s="71"/>
      <c r="AK12" s="63">
        <v>0.2121729050076761</v>
      </c>
      <c r="AL12" s="71"/>
      <c r="AM12" s="63">
        <v>0.12203345723876943</v>
      </c>
      <c r="AN12" s="71"/>
      <c r="AO12" s="63">
        <v>-17.131957046975728</v>
      </c>
      <c r="AP12" s="71"/>
      <c r="AQ12" s="63">
        <v>-16.98911821691148</v>
      </c>
      <c r="AR12" s="71"/>
      <c r="AS12" s="63">
        <v>-16.81008683443109</v>
      </c>
      <c r="AT12" s="71"/>
      <c r="AU12" s="63">
        <v>-16.681469214133944</v>
      </c>
      <c r="AV12" s="71"/>
      <c r="AW12" s="63" t="e">
        <v>#DIV/0!</v>
      </c>
      <c r="AX12" s="71"/>
      <c r="AY12" s="63" t="e">
        <v>#DIV/0!</v>
      </c>
      <c r="AZ12" s="71"/>
      <c r="BA12" s="63" t="e">
        <v>#DIV/0!</v>
      </c>
    </row>
    <row r="13" spans="1:53" ht="12.75" customHeight="1">
      <c r="A13" s="7" t="s">
        <v>10</v>
      </c>
      <c r="B13" s="18"/>
      <c r="C13" s="10" t="s">
        <v>93</v>
      </c>
      <c r="D13" s="19"/>
      <c r="E13" s="63">
        <v>1.0883965652621128</v>
      </c>
      <c r="F13" s="71"/>
      <c r="G13" s="63">
        <v>2.039069446763399</v>
      </c>
      <c r="H13" s="71"/>
      <c r="I13" s="63">
        <v>1.9321944033706222</v>
      </c>
      <c r="J13" s="63"/>
      <c r="K13" s="63">
        <v>-17.962398294553807</v>
      </c>
      <c r="L13" s="63"/>
      <c r="M13" s="63">
        <v>-24.67487286832458</v>
      </c>
      <c r="N13" s="71"/>
      <c r="O13" s="63">
        <v>0.9645466630140719</v>
      </c>
      <c r="P13" s="71"/>
      <c r="Q13" s="63">
        <v>1.0231544190337536</v>
      </c>
      <c r="R13" s="71"/>
      <c r="S13" s="63">
        <v>0.9808896990452046</v>
      </c>
      <c r="T13" s="71"/>
      <c r="U13" s="63">
        <v>1.380000440889632</v>
      </c>
      <c r="V13" s="71"/>
      <c r="W13" s="63">
        <v>1.6862130530636505</v>
      </c>
      <c r="X13" s="71"/>
      <c r="Y13" s="63">
        <v>1.824515698444736</v>
      </c>
      <c r="Z13" s="71"/>
      <c r="AA13" s="63">
        <v>2.2022606701828558</v>
      </c>
      <c r="AB13" s="71"/>
      <c r="AC13" s="63">
        <v>2.4288024546289932</v>
      </c>
      <c r="AD13" s="71"/>
      <c r="AE13" s="63">
        <v>2.371055616019395</v>
      </c>
      <c r="AF13" s="71"/>
      <c r="AG13" s="63">
        <v>2.2007084785638464</v>
      </c>
      <c r="AH13" s="71"/>
      <c r="AI13" s="63">
        <v>1.7361397749010732</v>
      </c>
      <c r="AJ13" s="71"/>
      <c r="AK13" s="63">
        <v>1.4357793188021561</v>
      </c>
      <c r="AL13" s="71"/>
      <c r="AM13" s="63">
        <v>1.526317736944043</v>
      </c>
      <c r="AN13" s="71"/>
      <c r="AO13" s="63">
        <v>-24.283769344510763</v>
      </c>
      <c r="AP13" s="71"/>
      <c r="AQ13" s="63">
        <v>-24.30446102605473</v>
      </c>
      <c r="AR13" s="71"/>
      <c r="AS13" s="63">
        <v>-24.409195430718437</v>
      </c>
      <c r="AT13" s="71"/>
      <c r="AU13" s="63">
        <v>-24.67487286832458</v>
      </c>
      <c r="AV13" s="71"/>
      <c r="AW13" s="63" t="e">
        <v>#DIV/0!</v>
      </c>
      <c r="AX13" s="71"/>
      <c r="AY13" s="63" t="e">
        <v>#DIV/0!</v>
      </c>
      <c r="AZ13" s="71"/>
      <c r="BA13" s="63" t="e">
        <v>#DIV/0!</v>
      </c>
    </row>
    <row r="14" spans="1:53" ht="12.75" customHeight="1">
      <c r="A14" s="8" t="s">
        <v>11</v>
      </c>
      <c r="B14" s="18"/>
      <c r="C14" s="10"/>
      <c r="D14" s="19"/>
      <c r="E14" s="63">
        <v>0.7527195359429906</v>
      </c>
      <c r="F14" s="71"/>
      <c r="G14" s="63">
        <v>1.0451303995217305</v>
      </c>
      <c r="H14" s="71"/>
      <c r="I14" s="63">
        <v>0.7306098048734556</v>
      </c>
      <c r="J14" s="63"/>
      <c r="K14" s="63">
        <v>-6.713961221153273</v>
      </c>
      <c r="L14" s="63"/>
      <c r="M14" s="63">
        <v>-9.3110942512921</v>
      </c>
      <c r="N14" s="71"/>
      <c r="O14" s="63">
        <v>0.6289048234882374</v>
      </c>
      <c r="P14" s="71"/>
      <c r="Q14" s="63">
        <v>0.6178528385404425</v>
      </c>
      <c r="R14" s="71"/>
      <c r="S14" s="63">
        <v>0.7472463616403208</v>
      </c>
      <c r="T14" s="71"/>
      <c r="U14" s="63">
        <v>1.0114548637121132</v>
      </c>
      <c r="V14" s="71"/>
      <c r="W14" s="63">
        <v>1.1158585922745532</v>
      </c>
      <c r="X14" s="71"/>
      <c r="Y14" s="63">
        <v>1.0897558181420302</v>
      </c>
      <c r="Z14" s="71"/>
      <c r="AA14" s="63">
        <v>1.0460411801455967</v>
      </c>
      <c r="AB14" s="71"/>
      <c r="AC14" s="63">
        <v>0.9321845521118257</v>
      </c>
      <c r="AD14" s="71"/>
      <c r="AE14" s="63">
        <v>0.8176118116756101</v>
      </c>
      <c r="AF14" s="71"/>
      <c r="AG14" s="63">
        <v>0.7435142613326272</v>
      </c>
      <c r="AH14" s="71"/>
      <c r="AI14" s="63">
        <v>0.6987547360829582</v>
      </c>
      <c r="AJ14" s="71"/>
      <c r="AK14" s="63">
        <v>0.6648231443843124</v>
      </c>
      <c r="AL14" s="71"/>
      <c r="AM14" s="63">
        <v>0.6958698010273124</v>
      </c>
      <c r="AN14" s="71"/>
      <c r="AO14" s="63">
        <v>-9.054462593802665</v>
      </c>
      <c r="AP14" s="71"/>
      <c r="AQ14" s="63">
        <v>-9.141295796715823</v>
      </c>
      <c r="AR14" s="71"/>
      <c r="AS14" s="63">
        <v>-9.210916897398308</v>
      </c>
      <c r="AT14" s="71"/>
      <c r="AU14" s="63">
        <v>-9.3110942512921</v>
      </c>
      <c r="AV14" s="71"/>
      <c r="AW14" s="63" t="e">
        <v>#DIV/0!</v>
      </c>
      <c r="AX14" s="71"/>
      <c r="AY14" s="63" t="e">
        <v>#DIV/0!</v>
      </c>
      <c r="AZ14" s="71"/>
      <c r="BA14" s="63" t="e">
        <v>#DIV/0!</v>
      </c>
    </row>
    <row r="15" spans="1:53" ht="12.75" customHeight="1">
      <c r="A15" s="8" t="s">
        <v>12</v>
      </c>
      <c r="B15" s="18"/>
      <c r="C15" s="10"/>
      <c r="D15" s="19"/>
      <c r="E15" s="63">
        <v>0.3356770293191256</v>
      </c>
      <c r="F15" s="71"/>
      <c r="G15" s="63">
        <v>0.9939390472416654</v>
      </c>
      <c r="H15" s="71"/>
      <c r="I15" s="63">
        <v>1.2015845984971651</v>
      </c>
      <c r="J15" s="63"/>
      <c r="K15" s="63">
        <v>-11.24843707340053</v>
      </c>
      <c r="L15" s="63"/>
      <c r="M15" s="63">
        <v>-15.36377861703248</v>
      </c>
      <c r="N15" s="71"/>
      <c r="O15" s="63">
        <v>0.33564183952583576</v>
      </c>
      <c r="P15" s="71"/>
      <c r="Q15" s="63">
        <v>0.4053015804933103</v>
      </c>
      <c r="R15" s="71"/>
      <c r="S15" s="63">
        <v>0.2336433374048864</v>
      </c>
      <c r="T15" s="71"/>
      <c r="U15" s="63">
        <v>0.3685455771775193</v>
      </c>
      <c r="V15" s="71"/>
      <c r="W15" s="63">
        <v>0.5703544607890969</v>
      </c>
      <c r="X15" s="71"/>
      <c r="Y15" s="63">
        <v>0.7347598803027041</v>
      </c>
      <c r="Z15" s="71"/>
      <c r="AA15" s="63">
        <v>1.1562194900372562</v>
      </c>
      <c r="AB15" s="71"/>
      <c r="AC15" s="63">
        <v>1.4966179025171673</v>
      </c>
      <c r="AD15" s="71"/>
      <c r="AE15" s="63">
        <v>1.5534438043437842</v>
      </c>
      <c r="AF15" s="71"/>
      <c r="AG15" s="63">
        <v>1.457194217231217</v>
      </c>
      <c r="AH15" s="71"/>
      <c r="AI15" s="63">
        <v>1.0373850388181136</v>
      </c>
      <c r="AJ15" s="71"/>
      <c r="AK15" s="63">
        <v>0.7709561744178463</v>
      </c>
      <c r="AL15" s="71"/>
      <c r="AM15" s="63">
        <v>0.8304479359167314</v>
      </c>
      <c r="AN15" s="71"/>
      <c r="AO15" s="63">
        <v>-15.229306750708096</v>
      </c>
      <c r="AP15" s="71"/>
      <c r="AQ15" s="63">
        <v>-15.163165229338912</v>
      </c>
      <c r="AR15" s="71"/>
      <c r="AS15" s="63">
        <v>-15.198278533320128</v>
      </c>
      <c r="AT15" s="71"/>
      <c r="AU15" s="63">
        <v>-15.36377861703248</v>
      </c>
      <c r="AV15" s="71"/>
      <c r="AW15" s="63" t="e">
        <v>#DIV/0!</v>
      </c>
      <c r="AX15" s="71"/>
      <c r="AY15" s="63" t="e">
        <v>#DIV/0!</v>
      </c>
      <c r="AZ15" s="71"/>
      <c r="BA15" s="63" t="e">
        <v>#DIV/0!</v>
      </c>
    </row>
    <row r="16" spans="1:53" ht="12.75" customHeight="1">
      <c r="A16" s="7" t="s">
        <v>21</v>
      </c>
      <c r="B16" s="18"/>
      <c r="C16" s="10" t="s">
        <v>94</v>
      </c>
      <c r="D16" s="19"/>
      <c r="E16" s="63">
        <v>-0.057961248757451025</v>
      </c>
      <c r="F16" s="71"/>
      <c r="G16" s="63">
        <v>0.10204551988012454</v>
      </c>
      <c r="H16" s="71"/>
      <c r="I16" s="63">
        <v>0.05116843584302823</v>
      </c>
      <c r="J16" s="63"/>
      <c r="K16" s="63">
        <v>-0.2617723501094053</v>
      </c>
      <c r="L16" s="63"/>
      <c r="M16" s="63">
        <v>-0.30606876424298596</v>
      </c>
      <c r="N16" s="71"/>
      <c r="O16" s="63">
        <v>-0.07286360710483172</v>
      </c>
      <c r="P16" s="71"/>
      <c r="Q16" s="63">
        <v>-0.0707946825830733</v>
      </c>
      <c r="R16" s="71"/>
      <c r="S16" s="63">
        <v>-0.06225361726309471</v>
      </c>
      <c r="T16" s="71"/>
      <c r="U16" s="63">
        <v>-0.026554061759310715</v>
      </c>
      <c r="V16" s="71"/>
      <c r="W16" s="63">
        <v>0.05092478687953051</v>
      </c>
      <c r="X16" s="71"/>
      <c r="Y16" s="63">
        <v>0.09905642478921205</v>
      </c>
      <c r="Z16" s="71"/>
      <c r="AA16" s="63">
        <v>0.12908276145825381</v>
      </c>
      <c r="AB16" s="71"/>
      <c r="AC16" s="63">
        <v>0.1276843311988748</v>
      </c>
      <c r="AD16" s="71"/>
      <c r="AE16" s="63">
        <v>0.09361736595338142</v>
      </c>
      <c r="AF16" s="71"/>
      <c r="AG16" s="63">
        <v>0.07157035522309949</v>
      </c>
      <c r="AH16" s="71"/>
      <c r="AI16" s="63">
        <v>0.04635367886670156</v>
      </c>
      <c r="AJ16" s="71"/>
      <c r="AK16" s="63">
        <v>-0.0053980905468157805</v>
      </c>
      <c r="AL16" s="71"/>
      <c r="AM16" s="63">
        <v>-0.03142490374269485</v>
      </c>
      <c r="AN16" s="71"/>
      <c r="AO16" s="63">
        <v>-0.35454014915914883</v>
      </c>
      <c r="AP16" s="71"/>
      <c r="AQ16" s="63">
        <v>-0.34639787271391065</v>
      </c>
      <c r="AR16" s="71"/>
      <c r="AS16" s="63">
        <v>-0.31072862377649396</v>
      </c>
      <c r="AT16" s="71"/>
      <c r="AU16" s="63">
        <v>-0.30606876424298596</v>
      </c>
      <c r="AV16" s="71"/>
      <c r="AW16" s="63" t="e">
        <v>#DIV/0!</v>
      </c>
      <c r="AX16" s="71"/>
      <c r="AY16" s="63" t="e">
        <v>#DIV/0!</v>
      </c>
      <c r="AZ16" s="71"/>
      <c r="BA16" s="63" t="e">
        <v>#DIV/0!</v>
      </c>
    </row>
    <row r="17" spans="1:53" ht="12.75" customHeight="1">
      <c r="A17" s="7" t="s">
        <v>14</v>
      </c>
      <c r="B17" s="18"/>
      <c r="C17" s="10"/>
      <c r="D17" s="19"/>
      <c r="E17" s="63">
        <v>3.2311075478697426</v>
      </c>
      <c r="F17" s="71"/>
      <c r="G17" s="63">
        <v>4.931948638582614</v>
      </c>
      <c r="H17" s="71"/>
      <c r="I17" s="63">
        <v>4.92123063331744</v>
      </c>
      <c r="J17" s="63"/>
      <c r="K17" s="63">
        <v>-75.24266770121707</v>
      </c>
      <c r="L17" s="63"/>
      <c r="M17" s="63">
        <v>-101.30999859657186</v>
      </c>
      <c r="N17" s="71"/>
      <c r="O17" s="63">
        <v>2.417560824492782</v>
      </c>
      <c r="P17" s="71"/>
      <c r="Q17" s="63">
        <v>2.889210555953743</v>
      </c>
      <c r="R17" s="71"/>
      <c r="S17" s="63">
        <v>3.3889339602134343</v>
      </c>
      <c r="T17" s="71"/>
      <c r="U17" s="63">
        <v>4.204189977646045</v>
      </c>
      <c r="V17" s="71"/>
      <c r="W17" s="63">
        <v>4.481622918791482</v>
      </c>
      <c r="X17" s="71"/>
      <c r="Y17" s="63">
        <v>4.691756594708633</v>
      </c>
      <c r="Z17" s="71"/>
      <c r="AA17" s="63">
        <v>5.122206896835302</v>
      </c>
      <c r="AB17" s="71"/>
      <c r="AC17" s="63">
        <v>5.414267937577642</v>
      </c>
      <c r="AD17" s="71"/>
      <c r="AE17" s="63">
        <v>5.499024132778786</v>
      </c>
      <c r="AF17" s="71"/>
      <c r="AG17" s="63">
        <v>5.272152971091603</v>
      </c>
      <c r="AH17" s="71"/>
      <c r="AI17" s="63">
        <v>4.705373522754883</v>
      </c>
      <c r="AJ17" s="71"/>
      <c r="AK17" s="63">
        <v>4.2283424660428945</v>
      </c>
      <c r="AL17" s="71"/>
      <c r="AM17" s="63">
        <v>4.282417452739026</v>
      </c>
      <c r="AN17" s="71"/>
      <c r="AO17" s="63">
        <v>-101.32197769242748</v>
      </c>
      <c r="AP17" s="71"/>
      <c r="AQ17" s="63">
        <v>-101.23714002845136</v>
      </c>
      <c r="AR17" s="71"/>
      <c r="AS17" s="63">
        <v>-101.15664109591187</v>
      </c>
      <c r="AT17" s="71"/>
      <c r="AU17" s="63">
        <v>-101.30999859657186</v>
      </c>
      <c r="AV17" s="71"/>
      <c r="AW17" s="63" t="e">
        <v>#DIV/0!</v>
      </c>
      <c r="AX17" s="71"/>
      <c r="AY17" s="63" t="e">
        <v>#DIV/0!</v>
      </c>
      <c r="AZ17" s="71"/>
      <c r="BA17" s="63" t="e">
        <v>#DIV/0!</v>
      </c>
    </row>
    <row r="18" spans="1:53" ht="12.75" customHeight="1">
      <c r="A18" s="7" t="s">
        <v>159</v>
      </c>
      <c r="B18" s="18"/>
      <c r="C18" s="10"/>
      <c r="D18" s="19"/>
      <c r="E18" s="63">
        <v>0.6044842593114983</v>
      </c>
      <c r="F18" s="71"/>
      <c r="G18" s="63">
        <v>-0.9762633353957133</v>
      </c>
      <c r="H18" s="71"/>
      <c r="I18" s="63">
        <v>-1.173098590667132</v>
      </c>
      <c r="J18" s="63"/>
      <c r="K18" s="63">
        <v>0.8906431175164755</v>
      </c>
      <c r="L18" s="63"/>
      <c r="M18" s="63">
        <v>1.3099985965718552</v>
      </c>
      <c r="N18" s="71"/>
      <c r="O18" s="63">
        <v>0.9576980487803821</v>
      </c>
      <c r="P18" s="71"/>
      <c r="Q18" s="63">
        <v>0.8811227556602312</v>
      </c>
      <c r="R18" s="71"/>
      <c r="S18" s="63">
        <v>0.5223460897347203</v>
      </c>
      <c r="T18" s="71"/>
      <c r="U18" s="63">
        <v>0.06956729650294013</v>
      </c>
      <c r="V18" s="71"/>
      <c r="W18" s="63">
        <v>-0.1833407910590097</v>
      </c>
      <c r="X18" s="71"/>
      <c r="Y18" s="63">
        <v>-0.6615994049441385</v>
      </c>
      <c r="Z18" s="71"/>
      <c r="AA18" s="63">
        <v>-1.2684280496213558</v>
      </c>
      <c r="AB18" s="71"/>
      <c r="AC18" s="63">
        <v>-1.7620285246541783</v>
      </c>
      <c r="AD18" s="71"/>
      <c r="AE18" s="63">
        <v>-1.9003846749404598</v>
      </c>
      <c r="AF18" s="71"/>
      <c r="AG18" s="63">
        <v>-1.573043858127807</v>
      </c>
      <c r="AH18" s="71"/>
      <c r="AI18" s="63">
        <v>-0.9227381275489321</v>
      </c>
      <c r="AJ18" s="71"/>
      <c r="AK18" s="63">
        <v>-0.32078189846187266</v>
      </c>
      <c r="AL18" s="71"/>
      <c r="AM18" s="63">
        <v>-0.17202253899316045</v>
      </c>
      <c r="AN18" s="71"/>
      <c r="AO18" s="63">
        <v>1.3219776924274775</v>
      </c>
      <c r="AP18" s="71"/>
      <c r="AQ18" s="63">
        <v>1.2371400284513747</v>
      </c>
      <c r="AR18" s="71"/>
      <c r="AS18" s="63">
        <v>1.1566410959118691</v>
      </c>
      <c r="AT18" s="71"/>
      <c r="AU18" s="63">
        <v>1.3099985965718552</v>
      </c>
      <c r="AV18" s="71"/>
      <c r="AW18" s="63" t="e">
        <v>#DIV/0!</v>
      </c>
      <c r="AX18" s="71"/>
      <c r="AY18" s="63" t="e">
        <v>#DIV/0!</v>
      </c>
      <c r="AZ18" s="71"/>
      <c r="BA18" s="63" t="e">
        <v>#DIV/0!</v>
      </c>
    </row>
    <row r="19" spans="1:53" ht="12.75" customHeight="1">
      <c r="A19" s="7" t="s">
        <v>15</v>
      </c>
      <c r="B19" s="18"/>
      <c r="C19" s="10" t="s">
        <v>38</v>
      </c>
      <c r="D19" s="19"/>
      <c r="E19" s="63">
        <v>3.6893217506346843</v>
      </c>
      <c r="F19" s="71"/>
      <c r="G19" s="63">
        <v>1.9196169292650613</v>
      </c>
      <c r="H19" s="71"/>
      <c r="I19" s="63">
        <v>2.353012348725402</v>
      </c>
      <c r="J19" s="63"/>
      <c r="K19" s="63">
        <v>-21.2792027541407</v>
      </c>
      <c r="L19" s="63"/>
      <c r="M19" s="63">
        <v>-30.48878763656862</v>
      </c>
      <c r="N19" s="71"/>
      <c r="O19" s="63">
        <v>3.0949599195849937</v>
      </c>
      <c r="P19" s="71"/>
      <c r="Q19" s="63">
        <v>3.762188551941561</v>
      </c>
      <c r="R19" s="71"/>
      <c r="S19" s="63">
        <v>4.022408311306538</v>
      </c>
      <c r="T19" s="71"/>
      <c r="U19" s="63">
        <v>3.867174368033467</v>
      </c>
      <c r="V19" s="71"/>
      <c r="W19" s="63">
        <v>3.258424563725674</v>
      </c>
      <c r="X19" s="71"/>
      <c r="Y19" s="63">
        <v>2.2632238533817297</v>
      </c>
      <c r="Z19" s="71"/>
      <c r="AA19" s="63">
        <v>1.350537515030916</v>
      </c>
      <c r="AB19" s="71"/>
      <c r="AC19" s="63">
        <v>0.8513152680374882</v>
      </c>
      <c r="AD19" s="71"/>
      <c r="AE19" s="63">
        <v>1.2294577003142115</v>
      </c>
      <c r="AF19" s="71"/>
      <c r="AG19" s="63">
        <v>1.9366916138620456</v>
      </c>
      <c r="AH19" s="71"/>
      <c r="AI19" s="63">
        <v>2.780993071396938</v>
      </c>
      <c r="AJ19" s="71"/>
      <c r="AK19" s="63">
        <v>3.431136176468235</v>
      </c>
      <c r="AL19" s="71"/>
      <c r="AM19" s="63">
        <v>3.6090308259196977</v>
      </c>
      <c r="AN19" s="71"/>
      <c r="AO19" s="63">
        <v>-28.78292922572618</v>
      </c>
      <c r="AP19" s="71"/>
      <c r="AQ19" s="63">
        <v>-29.475803246160897</v>
      </c>
      <c r="AR19" s="71"/>
      <c r="AS19" s="63">
        <v>-29.9730039379343</v>
      </c>
      <c r="AT19" s="71"/>
      <c r="AU19" s="63">
        <v>-30.48878763656862</v>
      </c>
      <c r="AV19" s="71"/>
      <c r="AW19" s="63" t="e">
        <v>#DIV/0!</v>
      </c>
      <c r="AX19" s="71"/>
      <c r="AY19" s="63" t="e">
        <v>#DIV/0!</v>
      </c>
      <c r="AZ19" s="71"/>
      <c r="BA19" s="63" t="e">
        <v>#DIV/0!</v>
      </c>
    </row>
    <row r="20" spans="1:53" ht="12.75" customHeight="1">
      <c r="A20" s="78" t="s">
        <v>161</v>
      </c>
      <c r="B20" s="18"/>
      <c r="C20" s="10" t="s">
        <v>24</v>
      </c>
      <c r="D20" s="19"/>
      <c r="E20" s="63">
        <v>2.8641788241351787</v>
      </c>
      <c r="F20" s="71"/>
      <c r="G20" s="63">
        <v>0.9962709183045191</v>
      </c>
      <c r="H20" s="71"/>
      <c r="I20" s="63">
        <v>1.3210066126510396</v>
      </c>
      <c r="J20" s="63"/>
      <c r="K20" s="63">
        <v>-14.681822504387</v>
      </c>
      <c r="L20" s="63"/>
      <c r="M20" s="63">
        <v>-21.285979192367964</v>
      </c>
      <c r="N20" s="71"/>
      <c r="O20" s="63">
        <v>2.3252213009390803</v>
      </c>
      <c r="P20" s="71"/>
      <c r="Q20" s="63">
        <v>2.9481926400715284</v>
      </c>
      <c r="R20" s="71"/>
      <c r="S20" s="63">
        <v>3.1862465224016345</v>
      </c>
      <c r="T20" s="71"/>
      <c r="U20" s="63">
        <v>2.9879545985424354</v>
      </c>
      <c r="V20" s="71"/>
      <c r="W20" s="63">
        <v>2.371157478428152</v>
      </c>
      <c r="X20" s="71"/>
      <c r="Y20" s="63">
        <v>1.3860414491127946</v>
      </c>
      <c r="Z20" s="71"/>
      <c r="AA20" s="63">
        <v>0.43455053227236073</v>
      </c>
      <c r="AB20" s="71"/>
      <c r="AC20" s="63">
        <v>-0.15933988140933367</v>
      </c>
      <c r="AD20" s="71"/>
      <c r="AE20" s="63">
        <v>0.12221385702237976</v>
      </c>
      <c r="AF20" s="71"/>
      <c r="AG20" s="63">
        <v>0.8328323058710334</v>
      </c>
      <c r="AH20" s="71"/>
      <c r="AI20" s="63">
        <v>1.7743471634181487</v>
      </c>
      <c r="AJ20" s="71"/>
      <c r="AK20" s="63">
        <v>2.517745916241541</v>
      </c>
      <c r="AL20" s="71"/>
      <c r="AM20" s="63">
        <v>2.8059575160390775</v>
      </c>
      <c r="AN20" s="71"/>
      <c r="AO20" s="63">
        <v>-19.84912168173317</v>
      </c>
      <c r="AP20" s="71"/>
      <c r="AQ20" s="63">
        <v>-20.46706940742497</v>
      </c>
      <c r="AR20" s="71"/>
      <c r="AS20" s="63">
        <v>-20.86796588567472</v>
      </c>
      <c r="AT20" s="71"/>
      <c r="AU20" s="63">
        <v>-21.285979192367964</v>
      </c>
      <c r="AV20" s="71"/>
      <c r="AW20" s="63" t="e">
        <v>#DIV/0!</v>
      </c>
      <c r="AX20" s="71"/>
      <c r="AY20" s="63" t="e">
        <v>#DIV/0!</v>
      </c>
      <c r="AZ20" s="71"/>
      <c r="BA20" s="63" t="e">
        <v>#DIV/0!</v>
      </c>
    </row>
    <row r="21" spans="1:53" ht="12.75" customHeight="1">
      <c r="A21" s="78" t="s">
        <v>71</v>
      </c>
      <c r="B21" s="18"/>
      <c r="C21" s="10" t="s">
        <v>25</v>
      </c>
      <c r="D21" s="19"/>
      <c r="E21" s="63">
        <v>0.8251429264995075</v>
      </c>
      <c r="F21" s="71"/>
      <c r="G21" s="63">
        <v>0.9233460109605426</v>
      </c>
      <c r="H21" s="71"/>
      <c r="I21" s="63">
        <v>1.0320057360743669</v>
      </c>
      <c r="J21" s="63"/>
      <c r="K21" s="63">
        <v>-6.597380249753702</v>
      </c>
      <c r="L21" s="63"/>
      <c r="M21" s="63">
        <v>-9.202808444200654</v>
      </c>
      <c r="N21" s="71"/>
      <c r="O21" s="63">
        <v>0.769738618645915</v>
      </c>
      <c r="P21" s="71"/>
      <c r="Q21" s="63">
        <v>0.813995911870033</v>
      </c>
      <c r="R21" s="71"/>
      <c r="S21" s="63">
        <v>0.8361617889049059</v>
      </c>
      <c r="T21" s="71"/>
      <c r="U21" s="63">
        <v>0.8792197694910314</v>
      </c>
      <c r="V21" s="71"/>
      <c r="W21" s="63">
        <v>0.887267085297521</v>
      </c>
      <c r="X21" s="71"/>
      <c r="Y21" s="63">
        <v>0.8771824042689325</v>
      </c>
      <c r="Z21" s="71"/>
      <c r="AA21" s="63">
        <v>0.915986982758554</v>
      </c>
      <c r="AB21" s="71"/>
      <c r="AC21" s="63">
        <v>1.0106551494468237</v>
      </c>
      <c r="AD21" s="71"/>
      <c r="AE21" s="63">
        <v>1.1072438432918332</v>
      </c>
      <c r="AF21" s="71"/>
      <c r="AG21" s="63">
        <v>1.1038593079910124</v>
      </c>
      <c r="AH21" s="71"/>
      <c r="AI21" s="63">
        <v>1.006645907978792</v>
      </c>
      <c r="AJ21" s="71"/>
      <c r="AK21" s="63">
        <v>0.9133902602266976</v>
      </c>
      <c r="AL21" s="71"/>
      <c r="AM21" s="63">
        <v>0.8030733098806215</v>
      </c>
      <c r="AN21" s="71"/>
      <c r="AO21" s="63">
        <v>-8.933807543993007</v>
      </c>
      <c r="AP21" s="71"/>
      <c r="AQ21" s="63">
        <v>-9.008733838735932</v>
      </c>
      <c r="AR21" s="71"/>
      <c r="AS21" s="63">
        <v>-9.105038052259578</v>
      </c>
      <c r="AT21" s="71"/>
      <c r="AU21" s="63">
        <v>-9.202808444200654</v>
      </c>
      <c r="AV21" s="71"/>
      <c r="AW21" s="63" t="e">
        <v>#DIV/0!</v>
      </c>
      <c r="AX21" s="71"/>
      <c r="AY21" s="63" t="e">
        <v>#DIV/0!</v>
      </c>
      <c r="AZ21" s="71"/>
      <c r="BA21" s="63" t="e">
        <v>#DIV/0!</v>
      </c>
    </row>
    <row r="22" spans="1:53" ht="12.75" customHeight="1">
      <c r="A22" s="7" t="s">
        <v>16</v>
      </c>
      <c r="B22" s="18"/>
      <c r="C22" s="10" t="s">
        <v>35</v>
      </c>
      <c r="D22" s="19"/>
      <c r="E22" s="63">
        <v>3.084837491323186</v>
      </c>
      <c r="F22" s="71"/>
      <c r="G22" s="63">
        <v>2.8958802646607746</v>
      </c>
      <c r="H22" s="71"/>
      <c r="I22" s="63">
        <v>3.526110939392534</v>
      </c>
      <c r="J22" s="63"/>
      <c r="K22" s="63">
        <v>-22.169845871657177</v>
      </c>
      <c r="L22" s="63"/>
      <c r="M22" s="63">
        <v>-31.798786233140476</v>
      </c>
      <c r="N22" s="71"/>
      <c r="O22" s="63">
        <v>2.1372618708046116</v>
      </c>
      <c r="P22" s="71"/>
      <c r="Q22" s="63">
        <v>2.8810657962813297</v>
      </c>
      <c r="R22" s="71"/>
      <c r="S22" s="63">
        <v>3.500062221571818</v>
      </c>
      <c r="T22" s="71"/>
      <c r="U22" s="63">
        <v>3.797607071530527</v>
      </c>
      <c r="V22" s="71"/>
      <c r="W22" s="63">
        <v>3.4417653547846836</v>
      </c>
      <c r="X22" s="71"/>
      <c r="Y22" s="63">
        <v>2.924823258325868</v>
      </c>
      <c r="Z22" s="71"/>
      <c r="AA22" s="63">
        <v>2.618965564652272</v>
      </c>
      <c r="AB22" s="71"/>
      <c r="AC22" s="63">
        <v>2.6133437926916665</v>
      </c>
      <c r="AD22" s="71"/>
      <c r="AE22" s="63">
        <v>3.1298423752546713</v>
      </c>
      <c r="AF22" s="71"/>
      <c r="AG22" s="63">
        <v>3.5097354719898526</v>
      </c>
      <c r="AH22" s="71"/>
      <c r="AI22" s="63">
        <v>3.7037311989458703</v>
      </c>
      <c r="AJ22" s="71"/>
      <c r="AK22" s="63">
        <v>3.7519180749301078</v>
      </c>
      <c r="AL22" s="71"/>
      <c r="AM22" s="63">
        <v>3.781053364912858</v>
      </c>
      <c r="AN22" s="71"/>
      <c r="AO22" s="63">
        <v>-30.104906918153656</v>
      </c>
      <c r="AP22" s="71"/>
      <c r="AQ22" s="63">
        <v>-30.71294327461227</v>
      </c>
      <c r="AR22" s="71"/>
      <c r="AS22" s="63">
        <v>-31.12964503384617</v>
      </c>
      <c r="AT22" s="71"/>
      <c r="AU22" s="63">
        <v>-31.798786233140476</v>
      </c>
      <c r="AV22" s="71"/>
      <c r="AW22" s="63" t="e">
        <v>#DIV/0!</v>
      </c>
      <c r="AX22" s="71"/>
      <c r="AY22" s="63" t="e">
        <v>#DIV/0!</v>
      </c>
      <c r="AZ22" s="71"/>
      <c r="BA22" s="63" t="e">
        <v>#DIV/0!</v>
      </c>
    </row>
    <row r="23" spans="1:53" ht="12.75" customHeight="1">
      <c r="A23" s="78" t="s">
        <v>162</v>
      </c>
      <c r="B23" s="18"/>
      <c r="C23" s="10" t="s">
        <v>36</v>
      </c>
      <c r="D23" s="19"/>
      <c r="E23" s="63">
        <v>2.6153551324398685</v>
      </c>
      <c r="F23" s="71"/>
      <c r="G23" s="63">
        <v>2.2974045874582925</v>
      </c>
      <c r="H23" s="71"/>
      <c r="I23" s="63">
        <v>2.9333492039079188</v>
      </c>
      <c r="J23" s="63"/>
      <c r="K23" s="63">
        <v>-18.42422429112341</v>
      </c>
      <c r="L23" s="63"/>
      <c r="M23" s="63">
        <v>-26.565764619646455</v>
      </c>
      <c r="N23" s="71"/>
      <c r="O23" s="63">
        <v>1.6969356225917156</v>
      </c>
      <c r="P23" s="71"/>
      <c r="Q23" s="63">
        <v>2.4224241307545675</v>
      </c>
      <c r="R23" s="71"/>
      <c r="S23" s="63">
        <v>3.0317233879939587</v>
      </c>
      <c r="T23" s="71"/>
      <c r="U23" s="63">
        <v>3.2878920261294957</v>
      </c>
      <c r="V23" s="71"/>
      <c r="W23" s="63">
        <v>2.862374410612445</v>
      </c>
      <c r="X23" s="71"/>
      <c r="Y23" s="63">
        <v>2.3236130827043415</v>
      </c>
      <c r="Z23" s="71"/>
      <c r="AA23" s="63">
        <v>2.009268732330083</v>
      </c>
      <c r="AB23" s="71"/>
      <c r="AC23" s="63">
        <v>2.010175717016763</v>
      </c>
      <c r="AD23" s="71"/>
      <c r="AE23" s="63">
        <v>2.5314770447800794</v>
      </c>
      <c r="AF23" s="71"/>
      <c r="AG23" s="63">
        <v>2.8946321384171867</v>
      </c>
      <c r="AH23" s="71"/>
      <c r="AI23" s="63">
        <v>3.0960951455038304</v>
      </c>
      <c r="AJ23" s="71"/>
      <c r="AK23" s="63">
        <v>3.2012687130741306</v>
      </c>
      <c r="AL23" s="71"/>
      <c r="AM23" s="63">
        <v>3.2844883456297924</v>
      </c>
      <c r="AN23" s="71"/>
      <c r="AO23" s="63">
        <v>-25.038204300544738</v>
      </c>
      <c r="AP23" s="71"/>
      <c r="AQ23" s="63">
        <v>-25.565955105855238</v>
      </c>
      <c r="AR23" s="71"/>
      <c r="AS23" s="63">
        <v>-25.947588296582126</v>
      </c>
      <c r="AT23" s="71"/>
      <c r="AU23" s="63">
        <v>-26.565764619646455</v>
      </c>
      <c r="AV23" s="71"/>
      <c r="AW23" s="63" t="e">
        <v>#DIV/0!</v>
      </c>
      <c r="AX23" s="71"/>
      <c r="AY23" s="63" t="e">
        <v>#DIV/0!</v>
      </c>
      <c r="AZ23" s="71"/>
      <c r="BA23" s="63" t="e">
        <v>#DIV/0!</v>
      </c>
    </row>
    <row r="24" spans="1:53" ht="12.75" customHeight="1">
      <c r="A24" s="79" t="s">
        <v>72</v>
      </c>
      <c r="B24" s="18"/>
      <c r="C24" s="10" t="s">
        <v>37</v>
      </c>
      <c r="D24" s="19"/>
      <c r="E24" s="74">
        <v>0.46948235888331374</v>
      </c>
      <c r="F24" s="71"/>
      <c r="G24" s="74">
        <v>0.5984756772024865</v>
      </c>
      <c r="H24" s="71"/>
      <c r="I24" s="74">
        <v>0.5927617354846129</v>
      </c>
      <c r="J24" s="71"/>
      <c r="K24" s="74">
        <v>-3.745621580533769</v>
      </c>
      <c r="L24" s="71"/>
      <c r="M24" s="74">
        <v>-5.23302161349402</v>
      </c>
      <c r="N24" s="71"/>
      <c r="O24" s="74">
        <v>0.44032624821289706</v>
      </c>
      <c r="P24" s="71"/>
      <c r="Q24" s="74">
        <v>0.45864166552676006</v>
      </c>
      <c r="R24" s="71"/>
      <c r="S24" s="74">
        <v>0.46833883357785755</v>
      </c>
      <c r="T24" s="71"/>
      <c r="U24" s="74">
        <v>0.5097150454010339</v>
      </c>
      <c r="V24" s="71"/>
      <c r="W24" s="74">
        <v>0.579390944172238</v>
      </c>
      <c r="X24" s="71"/>
      <c r="Y24" s="74">
        <v>0.6012101756215266</v>
      </c>
      <c r="Z24" s="71"/>
      <c r="AA24" s="74">
        <v>0.6096968323221922</v>
      </c>
      <c r="AB24" s="71"/>
      <c r="AC24" s="74">
        <v>0.6031680756749078</v>
      </c>
      <c r="AD24" s="71"/>
      <c r="AE24" s="74">
        <v>0.5983653304745908</v>
      </c>
      <c r="AF24" s="71"/>
      <c r="AG24" s="74">
        <v>0.6151033335726678</v>
      </c>
      <c r="AH24" s="71"/>
      <c r="AI24" s="74">
        <v>0.6076360534420409</v>
      </c>
      <c r="AJ24" s="71"/>
      <c r="AK24" s="74">
        <v>0.5506493618559748</v>
      </c>
      <c r="AL24" s="71"/>
      <c r="AM24" s="74">
        <v>0.49656501928306523</v>
      </c>
      <c r="AN24" s="71"/>
      <c r="AO24" s="74">
        <v>-5.06670261760892</v>
      </c>
      <c r="AP24" s="71"/>
      <c r="AQ24" s="74">
        <v>-5.146988168757028</v>
      </c>
      <c r="AR24" s="71"/>
      <c r="AS24" s="74">
        <v>-5.182056737264045</v>
      </c>
      <c r="AT24" s="71"/>
      <c r="AU24" s="74">
        <v>-5.23302161349402</v>
      </c>
      <c r="AV24" s="71"/>
      <c r="AW24" s="74" t="e">
        <v>#DIV/0!</v>
      </c>
      <c r="AX24" s="71"/>
      <c r="AY24" s="74" t="e">
        <v>#DIV/0!</v>
      </c>
      <c r="AZ24" s="71"/>
      <c r="BA24" s="74" t="e">
        <v>#DIV/0!</v>
      </c>
    </row>
    <row r="25" spans="1:53" s="12" customFormat="1" ht="12.75" customHeight="1">
      <c r="A25" s="30" t="s">
        <v>82</v>
      </c>
      <c r="B25" s="29"/>
      <c r="C25" s="105"/>
      <c r="D25" s="17"/>
      <c r="E25" s="75">
        <v>3.835591807181249</v>
      </c>
      <c r="F25" s="76"/>
      <c r="G25" s="75">
        <v>3.9556853031869066</v>
      </c>
      <c r="H25" s="76"/>
      <c r="I25" s="75">
        <v>3.7481320426503206</v>
      </c>
      <c r="J25" s="76"/>
      <c r="K25" s="75">
        <v>-74.3520245837006</v>
      </c>
      <c r="L25" s="76"/>
      <c r="M25" s="75">
        <v>-100</v>
      </c>
      <c r="N25" s="76"/>
      <c r="O25" s="75">
        <v>3.375258873273146</v>
      </c>
      <c r="P25" s="76"/>
      <c r="Q25" s="75">
        <v>3.7703333116139826</v>
      </c>
      <c r="R25" s="76"/>
      <c r="S25" s="75">
        <v>3.9112800499481626</v>
      </c>
      <c r="T25" s="76"/>
      <c r="U25" s="75">
        <v>4.2737572741489815</v>
      </c>
      <c r="V25" s="76"/>
      <c r="W25" s="75">
        <v>4.298282127732489</v>
      </c>
      <c r="X25" s="76"/>
      <c r="Y25" s="75">
        <v>4.030157189764494</v>
      </c>
      <c r="Z25" s="76"/>
      <c r="AA25" s="75">
        <v>3.85377884721394</v>
      </c>
      <c r="AB25" s="76"/>
      <c r="AC25" s="75">
        <v>3.6522394129234526</v>
      </c>
      <c r="AD25" s="76"/>
      <c r="AE25" s="75">
        <v>3.5986394578383374</v>
      </c>
      <c r="AF25" s="76"/>
      <c r="AG25" s="75">
        <v>3.699109112963783</v>
      </c>
      <c r="AH25" s="76"/>
      <c r="AI25" s="75">
        <v>3.7826353952059355</v>
      </c>
      <c r="AJ25" s="76"/>
      <c r="AK25" s="75">
        <v>3.9075605675810365</v>
      </c>
      <c r="AL25" s="76"/>
      <c r="AM25" s="75">
        <v>4.110394913745852</v>
      </c>
      <c r="AN25" s="76"/>
      <c r="AO25" s="75">
        <v>-100</v>
      </c>
      <c r="AP25" s="76"/>
      <c r="AQ25" s="75">
        <v>-100</v>
      </c>
      <c r="AR25" s="76"/>
      <c r="AS25" s="75">
        <v>-100</v>
      </c>
      <c r="AT25" s="76"/>
      <c r="AU25" s="75">
        <v>-100</v>
      </c>
      <c r="AV25" s="76"/>
      <c r="AW25" s="75" t="e">
        <v>#DIV/0!</v>
      </c>
      <c r="AX25" s="76"/>
      <c r="AY25" s="75" t="e">
        <v>#DIV/0!</v>
      </c>
      <c r="AZ25" s="76"/>
      <c r="BA25" s="75" t="e">
        <v>#DIV/0!</v>
      </c>
    </row>
    <row r="26" spans="1:53" ht="12.75" customHeight="1">
      <c r="A26" s="7" t="s">
        <v>17</v>
      </c>
      <c r="B26" s="18"/>
      <c r="C26" s="119" t="s">
        <v>116</v>
      </c>
      <c r="D26" s="19"/>
      <c r="E26" s="63">
        <v>0.11760198935540209</v>
      </c>
      <c r="F26" s="71"/>
      <c r="G26" s="63">
        <v>0.08782175234438958</v>
      </c>
      <c r="H26" s="71"/>
      <c r="I26" s="63">
        <v>-0.09808671259091964</v>
      </c>
      <c r="J26" s="63"/>
      <c r="K26" s="63">
        <v>-3.383822407194265</v>
      </c>
      <c r="L26" s="63"/>
      <c r="M26" s="63">
        <v>-4.296120069933221</v>
      </c>
      <c r="N26" s="71"/>
      <c r="O26" s="63">
        <v>0.28125482688810477</v>
      </c>
      <c r="P26" s="71"/>
      <c r="Q26" s="63">
        <v>0.007502887883661442</v>
      </c>
      <c r="R26" s="71"/>
      <c r="S26" s="63">
        <v>0.00976851973011343</v>
      </c>
      <c r="T26" s="71"/>
      <c r="U26" s="63">
        <v>0.1730809748917599</v>
      </c>
      <c r="V26" s="71"/>
      <c r="W26" s="63">
        <v>0.23703956818638827</v>
      </c>
      <c r="X26" s="71"/>
      <c r="Y26" s="63">
        <v>0.1799149935052211</v>
      </c>
      <c r="Z26" s="71"/>
      <c r="AA26" s="63">
        <v>0.055716219407799035</v>
      </c>
      <c r="AB26" s="71"/>
      <c r="AC26" s="63">
        <v>-0.114811717828656</v>
      </c>
      <c r="AD26" s="71"/>
      <c r="AE26" s="63">
        <v>-0.151535712670195</v>
      </c>
      <c r="AF26" s="71"/>
      <c r="AG26" s="63">
        <v>-0.08785905656541358</v>
      </c>
      <c r="AH26" s="71"/>
      <c r="AI26" s="63">
        <v>-0.06340842767885768</v>
      </c>
      <c r="AJ26" s="71"/>
      <c r="AK26" s="63">
        <v>-0.09045356266866911</v>
      </c>
      <c r="AL26" s="71"/>
      <c r="AM26" s="63">
        <v>-0.1097173066615984</v>
      </c>
      <c r="AN26" s="71"/>
      <c r="AO26" s="63">
        <v>-4.529664538391443</v>
      </c>
      <c r="AP26" s="71"/>
      <c r="AQ26" s="63">
        <v>-4.4624614511418965</v>
      </c>
      <c r="AR26" s="71"/>
      <c r="AS26" s="63">
        <v>-4.371736053037285</v>
      </c>
      <c r="AT26" s="71"/>
      <c r="AU26" s="63">
        <v>-4.296120069933221</v>
      </c>
      <c r="AV26" s="71"/>
      <c r="AW26" s="63" t="e">
        <v>#DIV/0!</v>
      </c>
      <c r="AX26" s="71"/>
      <c r="AY26" s="63" t="e">
        <v>#DIV/0!</v>
      </c>
      <c r="AZ26" s="71"/>
      <c r="BA26" s="63" t="e">
        <v>#DIV/0!</v>
      </c>
    </row>
    <row r="27" spans="1:53" ht="12.75" customHeight="1">
      <c r="A27" s="7" t="s">
        <v>73</v>
      </c>
      <c r="B27" s="18"/>
      <c r="C27" s="119" t="s">
        <v>117</v>
      </c>
      <c r="D27" s="19"/>
      <c r="E27" s="63">
        <v>0.181069878692129</v>
      </c>
      <c r="F27" s="71"/>
      <c r="G27" s="63">
        <v>0.08434267823233416</v>
      </c>
      <c r="H27" s="71"/>
      <c r="I27" s="63">
        <v>-0.014747554965493197</v>
      </c>
      <c r="J27" s="63"/>
      <c r="K27" s="63">
        <v>-2.7134596616075775</v>
      </c>
      <c r="L27" s="63"/>
      <c r="M27" s="63">
        <v>-3.6562829329826867</v>
      </c>
      <c r="N27" s="71"/>
      <c r="O27" s="63">
        <v>0.151348400357062</v>
      </c>
      <c r="P27" s="71"/>
      <c r="Q27" s="63">
        <v>0.19700070034145434</v>
      </c>
      <c r="R27" s="71"/>
      <c r="S27" s="63">
        <v>0.19216050922347977</v>
      </c>
      <c r="T27" s="71"/>
      <c r="U27" s="63">
        <v>0.18341432560631882</v>
      </c>
      <c r="V27" s="71"/>
      <c r="W27" s="63">
        <v>0.16074958260115507</v>
      </c>
      <c r="X27" s="71"/>
      <c r="Y27" s="63">
        <v>0.10053782695455388</v>
      </c>
      <c r="Z27" s="71"/>
      <c r="AA27" s="63">
        <v>0.05494009863929579</v>
      </c>
      <c r="AB27" s="71"/>
      <c r="AC27" s="63">
        <v>0.023671785660671036</v>
      </c>
      <c r="AD27" s="71"/>
      <c r="AE27" s="63">
        <v>-0.013786964251514959</v>
      </c>
      <c r="AF27" s="71"/>
      <c r="AG27" s="63">
        <v>-0.052243761115102386</v>
      </c>
      <c r="AH27" s="71"/>
      <c r="AI27" s="63">
        <v>-0.029496895798157334</v>
      </c>
      <c r="AJ27" s="71"/>
      <c r="AK27" s="63">
        <v>0.0357225138275199</v>
      </c>
      <c r="AL27" s="71"/>
      <c r="AM27" s="63">
        <v>0.12255372100179886</v>
      </c>
      <c r="AN27" s="71"/>
      <c r="AO27" s="63">
        <v>-3.643487624292866</v>
      </c>
      <c r="AP27" s="71"/>
      <c r="AQ27" s="63">
        <v>-3.638305474959557</v>
      </c>
      <c r="AR27" s="71"/>
      <c r="AS27" s="63">
        <v>-3.6397522192491887</v>
      </c>
      <c r="AT27" s="71"/>
      <c r="AU27" s="63">
        <v>-3.6562829329826867</v>
      </c>
      <c r="AV27" s="71"/>
      <c r="AW27" s="63" t="e">
        <v>#DIV/0!</v>
      </c>
      <c r="AX27" s="71"/>
      <c r="AY27" s="63" t="e">
        <v>#DIV/0!</v>
      </c>
      <c r="AZ27" s="71"/>
      <c r="BA27" s="63" t="e">
        <v>#DIV/0!</v>
      </c>
    </row>
    <row r="28" spans="1:53" ht="12.75" customHeight="1">
      <c r="A28" s="7" t="s">
        <v>18</v>
      </c>
      <c r="B28" s="18"/>
      <c r="C28" s="119" t="s">
        <v>118</v>
      </c>
      <c r="D28" s="19"/>
      <c r="E28" s="63">
        <v>1.010746896582126</v>
      </c>
      <c r="F28" s="71"/>
      <c r="G28" s="63">
        <v>0.9416780056319403</v>
      </c>
      <c r="H28" s="71"/>
      <c r="I28" s="63">
        <v>0.41573018180639504</v>
      </c>
      <c r="J28" s="63"/>
      <c r="K28" s="63">
        <v>-13.133774873910275</v>
      </c>
      <c r="L28" s="63"/>
      <c r="M28" s="63">
        <v>-17.62822044143303</v>
      </c>
      <c r="N28" s="71"/>
      <c r="O28" s="63">
        <v>0.8472838319913832</v>
      </c>
      <c r="P28" s="71"/>
      <c r="Q28" s="63">
        <v>0.9825438921638119</v>
      </c>
      <c r="R28" s="71"/>
      <c r="S28" s="63">
        <v>1.0362749093247454</v>
      </c>
      <c r="T28" s="71"/>
      <c r="U28" s="63">
        <v>1.1726180407797457</v>
      </c>
      <c r="V28" s="71"/>
      <c r="W28" s="63">
        <v>1.230128076916026</v>
      </c>
      <c r="X28" s="71"/>
      <c r="Y28" s="63">
        <v>1.0996994053079956</v>
      </c>
      <c r="Z28" s="71"/>
      <c r="AA28" s="63">
        <v>0.8808148342892201</v>
      </c>
      <c r="AB28" s="71"/>
      <c r="AC28" s="63">
        <v>0.5683413802836274</v>
      </c>
      <c r="AD28" s="71"/>
      <c r="AE28" s="63">
        <v>0.3082144616943516</v>
      </c>
      <c r="AF28" s="71"/>
      <c r="AG28" s="63">
        <v>0.302745000930104</v>
      </c>
      <c r="AH28" s="71"/>
      <c r="AI28" s="63">
        <v>0.45472236393270227</v>
      </c>
      <c r="AJ28" s="71"/>
      <c r="AK28" s="63">
        <v>0.5926181675605565</v>
      </c>
      <c r="AL28" s="71"/>
      <c r="AM28" s="63">
        <v>0.7153189136639797</v>
      </c>
      <c r="AN28" s="71"/>
      <c r="AO28" s="63">
        <v>-17.6348671074319</v>
      </c>
      <c r="AP28" s="71"/>
      <c r="AQ28" s="63">
        <v>-17.68647766454042</v>
      </c>
      <c r="AR28" s="71"/>
      <c r="AS28" s="63">
        <v>-17.66078388471035</v>
      </c>
      <c r="AT28" s="71"/>
      <c r="AU28" s="63">
        <v>-17.62822044143303</v>
      </c>
      <c r="AV28" s="71"/>
      <c r="AW28" s="63" t="e">
        <v>#DIV/0!</v>
      </c>
      <c r="AX28" s="71"/>
      <c r="AY28" s="63" t="e">
        <v>#DIV/0!</v>
      </c>
      <c r="AZ28" s="71"/>
      <c r="BA28" s="63" t="e">
        <v>#DIV/0!</v>
      </c>
    </row>
    <row r="29" spans="1:53" ht="12.75" customHeight="1">
      <c r="A29" s="48" t="s">
        <v>74</v>
      </c>
      <c r="B29" s="18"/>
      <c r="C29" s="119" t="s">
        <v>119</v>
      </c>
      <c r="D29" s="19"/>
      <c r="E29" s="63">
        <v>0.1384695413289</v>
      </c>
      <c r="F29" s="71"/>
      <c r="G29" s="63">
        <v>0.4496377086262376</v>
      </c>
      <c r="H29" s="71"/>
      <c r="I29" s="63">
        <v>0.5669724660278079</v>
      </c>
      <c r="J29" s="63"/>
      <c r="K29" s="63">
        <v>-5.428710093946946</v>
      </c>
      <c r="L29" s="63"/>
      <c r="M29" s="63">
        <v>-7.419945632921575</v>
      </c>
      <c r="N29" s="71"/>
      <c r="O29" s="63">
        <v>0.14804629293907326</v>
      </c>
      <c r="P29" s="71"/>
      <c r="Q29" s="63">
        <v>0.17754497309748082</v>
      </c>
      <c r="R29" s="71"/>
      <c r="S29" s="63">
        <v>0.08191883850217416</v>
      </c>
      <c r="T29" s="71"/>
      <c r="U29" s="63">
        <v>0.146844862385204</v>
      </c>
      <c r="V29" s="71"/>
      <c r="W29" s="63">
        <v>0.24547712185692588</v>
      </c>
      <c r="X29" s="71"/>
      <c r="Y29" s="63">
        <v>0.3185794340835817</v>
      </c>
      <c r="Z29" s="71"/>
      <c r="AA29" s="63">
        <v>0.5250585495742001</v>
      </c>
      <c r="AB29" s="71"/>
      <c r="AC29" s="63">
        <v>0.7006858719485476</v>
      </c>
      <c r="AD29" s="71"/>
      <c r="AE29" s="63">
        <v>0.7370711571569865</v>
      </c>
      <c r="AF29" s="71"/>
      <c r="AG29" s="63">
        <v>0.6881476663712215</v>
      </c>
      <c r="AH29" s="71"/>
      <c r="AI29" s="63">
        <v>0.47886923550974875</v>
      </c>
      <c r="AJ29" s="71"/>
      <c r="AK29" s="63">
        <v>0.3697863625994005</v>
      </c>
      <c r="AL29" s="71"/>
      <c r="AM29" s="63">
        <v>0.4063454480397267</v>
      </c>
      <c r="AN29" s="71"/>
      <c r="AO29" s="63">
        <v>-7.344457567352125</v>
      </c>
      <c r="AP29" s="71"/>
      <c r="AQ29" s="63">
        <v>-7.316840199416141</v>
      </c>
      <c r="AR29" s="71"/>
      <c r="AS29" s="63">
        <v>-7.346932073287469</v>
      </c>
      <c r="AT29" s="71"/>
      <c r="AU29" s="63">
        <v>-7.419945632921575</v>
      </c>
      <c r="AV29" s="71"/>
      <c r="AW29" s="63" t="e">
        <v>#DIV/0!</v>
      </c>
      <c r="AX29" s="71"/>
      <c r="AY29" s="63" t="e">
        <v>#DIV/0!</v>
      </c>
      <c r="AZ29" s="71"/>
      <c r="BA29" s="63" t="e">
        <v>#DIV/0!</v>
      </c>
    </row>
    <row r="30" spans="1:53" ht="12.75" customHeight="1">
      <c r="A30" s="7" t="s">
        <v>19</v>
      </c>
      <c r="B30" s="18"/>
      <c r="C30" s="119" t="s">
        <v>120</v>
      </c>
      <c r="D30" s="19"/>
      <c r="E30" s="63">
        <v>1.8441343573082458</v>
      </c>
      <c r="F30" s="71"/>
      <c r="G30" s="63">
        <v>1.8294801004970538</v>
      </c>
      <c r="H30" s="71"/>
      <c r="I30" s="63">
        <v>2.0222020854710436</v>
      </c>
      <c r="J30" s="63"/>
      <c r="K30" s="63">
        <v>-43.16311464596876</v>
      </c>
      <c r="L30" s="63"/>
      <c r="M30" s="63">
        <v>-57.73893480971173</v>
      </c>
      <c r="N30" s="71"/>
      <c r="O30" s="63">
        <v>1.450233439442498</v>
      </c>
      <c r="P30" s="71"/>
      <c r="Q30" s="63">
        <v>1.8570267808328174</v>
      </c>
      <c r="R30" s="71"/>
      <c r="S30" s="63">
        <v>2.018729494253455</v>
      </c>
      <c r="T30" s="71"/>
      <c r="U30" s="63">
        <v>2.0425695895529534</v>
      </c>
      <c r="V30" s="71"/>
      <c r="W30" s="63">
        <v>1.9227797820032395</v>
      </c>
      <c r="X30" s="71"/>
      <c r="Y30" s="63">
        <v>1.8311326281165994</v>
      </c>
      <c r="Z30" s="71"/>
      <c r="AA30" s="63">
        <v>1.7753274291616272</v>
      </c>
      <c r="AB30" s="71"/>
      <c r="AC30" s="63">
        <v>1.7911583390395311</v>
      </c>
      <c r="AD30" s="71"/>
      <c r="AE30" s="63">
        <v>1.9581519040366804</v>
      </c>
      <c r="AF30" s="71"/>
      <c r="AG30" s="63">
        <v>2.0190344967213507</v>
      </c>
      <c r="AH30" s="71"/>
      <c r="AI30" s="63">
        <v>2.052652354931199</v>
      </c>
      <c r="AJ30" s="71"/>
      <c r="AK30" s="63">
        <v>2.0574863793820244</v>
      </c>
      <c r="AL30" s="71"/>
      <c r="AM30" s="63">
        <v>2.0099734077145177</v>
      </c>
      <c r="AN30" s="71"/>
      <c r="AO30" s="63">
        <v>-58.03636062624024</v>
      </c>
      <c r="AP30" s="71"/>
      <c r="AQ30" s="63">
        <v>-57.92767290243878</v>
      </c>
      <c r="AR30" s="71"/>
      <c r="AS30" s="63">
        <v>-57.82635482478701</v>
      </c>
      <c r="AT30" s="71"/>
      <c r="AU30" s="63">
        <v>-57.73893480971173</v>
      </c>
      <c r="AV30" s="71"/>
      <c r="AW30" s="63" t="e">
        <v>#DIV/0!</v>
      </c>
      <c r="AX30" s="71"/>
      <c r="AY30" s="63" t="e">
        <v>#DIV/0!</v>
      </c>
      <c r="AZ30" s="71"/>
      <c r="BA30" s="63" t="e">
        <v>#DIV/0!</v>
      </c>
    </row>
    <row r="31" spans="1:53" ht="12.75" customHeight="1">
      <c r="A31" s="8" t="s">
        <v>75</v>
      </c>
      <c r="B31" s="18"/>
      <c r="C31" s="119" t="s">
        <v>122</v>
      </c>
      <c r="D31" s="19"/>
      <c r="E31" s="63">
        <v>1.5610688854846582</v>
      </c>
      <c r="F31" s="71"/>
      <c r="G31" s="63">
        <v>1.628269987313069</v>
      </c>
      <c r="H31" s="71"/>
      <c r="I31" s="63">
        <v>1.8787666724296483</v>
      </c>
      <c r="J31" s="63"/>
      <c r="K31" s="63">
        <v>-33.24001082032788</v>
      </c>
      <c r="L31" s="63"/>
      <c r="M31" s="63">
        <v>-44.84371391455808</v>
      </c>
      <c r="N31" s="71"/>
      <c r="O31" s="63">
        <v>1.2313004589712053</v>
      </c>
      <c r="P31" s="71"/>
      <c r="Q31" s="63">
        <v>1.570746569168316</v>
      </c>
      <c r="R31" s="71"/>
      <c r="S31" s="63">
        <v>1.6952360707798377</v>
      </c>
      <c r="T31" s="71"/>
      <c r="U31" s="63">
        <v>1.7401998501823144</v>
      </c>
      <c r="V31" s="71"/>
      <c r="W31" s="63">
        <v>1.681689557602673</v>
      </c>
      <c r="X31" s="71"/>
      <c r="Y31" s="63">
        <v>1.6422668467913115</v>
      </c>
      <c r="Z31" s="71"/>
      <c r="AA31" s="63">
        <v>1.5961360493448344</v>
      </c>
      <c r="AB31" s="71"/>
      <c r="AC31" s="63">
        <v>1.5946845508413303</v>
      </c>
      <c r="AD31" s="71"/>
      <c r="AE31" s="63">
        <v>1.7496750719294643</v>
      </c>
      <c r="AF31" s="71"/>
      <c r="AG31" s="63">
        <v>1.8314745976453397</v>
      </c>
      <c r="AH31" s="71"/>
      <c r="AI31" s="63">
        <v>1.9270084466043784</v>
      </c>
      <c r="AJ31" s="71"/>
      <c r="AK31" s="63">
        <v>2.0030298928211834</v>
      </c>
      <c r="AL31" s="71"/>
      <c r="AM31" s="63">
        <v>2.000671869596037</v>
      </c>
      <c r="AN31" s="71"/>
      <c r="AO31" s="63">
        <v>-44.72390852014204</v>
      </c>
      <c r="AP31" s="71"/>
      <c r="AQ31" s="63">
        <v>-44.75510682806627</v>
      </c>
      <c r="AR31" s="71"/>
      <c r="AS31" s="63">
        <v>-44.79889696127856</v>
      </c>
      <c r="AT31" s="71"/>
      <c r="AU31" s="63">
        <v>-44.84371391455808</v>
      </c>
      <c r="AV31" s="71"/>
      <c r="AW31" s="63" t="e">
        <v>#DIV/0!</v>
      </c>
      <c r="AX31" s="71"/>
      <c r="AY31" s="63" t="e">
        <v>#DIV/0!</v>
      </c>
      <c r="AZ31" s="71"/>
      <c r="BA31" s="63" t="e">
        <v>#DIV/0!</v>
      </c>
    </row>
    <row r="32" spans="1:53" ht="12.75" customHeight="1">
      <c r="A32" s="8" t="s">
        <v>76</v>
      </c>
      <c r="B32" s="18"/>
      <c r="C32" s="119" t="s">
        <v>123</v>
      </c>
      <c r="D32" s="19"/>
      <c r="E32" s="63">
        <v>0.2830654718235863</v>
      </c>
      <c r="F32" s="71"/>
      <c r="G32" s="63">
        <v>0.2012101131839836</v>
      </c>
      <c r="H32" s="71"/>
      <c r="I32" s="63">
        <v>0.14343541304139695</v>
      </c>
      <c r="J32" s="63"/>
      <c r="K32" s="63">
        <v>-9.923103825640883</v>
      </c>
      <c r="L32" s="63"/>
      <c r="M32" s="63">
        <v>-12.895220895153642</v>
      </c>
      <c r="N32" s="71"/>
      <c r="O32" s="63">
        <v>0.2189329804712926</v>
      </c>
      <c r="P32" s="71"/>
      <c r="Q32" s="63">
        <v>0.2862802116645051</v>
      </c>
      <c r="R32" s="71"/>
      <c r="S32" s="63">
        <v>0.3234934234736089</v>
      </c>
      <c r="T32" s="71"/>
      <c r="U32" s="63">
        <v>0.3023697393706372</v>
      </c>
      <c r="V32" s="71"/>
      <c r="W32" s="63">
        <v>0.24109022440057576</v>
      </c>
      <c r="X32" s="71"/>
      <c r="Y32" s="63">
        <v>0.18886578132528772</v>
      </c>
      <c r="Z32" s="71"/>
      <c r="AA32" s="63">
        <v>0.17919137981679858</v>
      </c>
      <c r="AB32" s="71"/>
      <c r="AC32" s="63">
        <v>0.19647378819819647</v>
      </c>
      <c r="AD32" s="71"/>
      <c r="AE32" s="63">
        <v>0.2084768321072163</v>
      </c>
      <c r="AF32" s="71"/>
      <c r="AG32" s="63">
        <v>0.1875598990760053</v>
      </c>
      <c r="AH32" s="71"/>
      <c r="AI32" s="63">
        <v>0.12564390832681477</v>
      </c>
      <c r="AJ32" s="71"/>
      <c r="AK32" s="63">
        <v>0.05445648656083972</v>
      </c>
      <c r="AL32" s="71"/>
      <c r="AM32" s="63">
        <v>0.009301538118485745</v>
      </c>
      <c r="AN32" s="71"/>
      <c r="AO32" s="63">
        <v>-13.312452106098194</v>
      </c>
      <c r="AP32" s="71"/>
      <c r="AQ32" s="63">
        <v>-13.172566074372513</v>
      </c>
      <c r="AR32" s="71"/>
      <c r="AS32" s="63">
        <v>-13.027457863508443</v>
      </c>
      <c r="AT32" s="71"/>
      <c r="AU32" s="63">
        <v>-12.895220895153642</v>
      </c>
      <c r="AV32" s="71"/>
      <c r="AW32" s="63" t="e">
        <v>#DIV/0!</v>
      </c>
      <c r="AX32" s="71"/>
      <c r="AY32" s="63" t="e">
        <v>#DIV/0!</v>
      </c>
      <c r="AZ32" s="71"/>
      <c r="BA32" s="63" t="e">
        <v>#DIV/0!</v>
      </c>
    </row>
    <row r="33" spans="1:53" ht="12.75" customHeight="1">
      <c r="A33" s="7" t="s">
        <v>77</v>
      </c>
      <c r="B33" s="18"/>
      <c r="C33" s="10" t="s">
        <v>95</v>
      </c>
      <c r="D33" s="19"/>
      <c r="E33" s="63">
        <v>0.5435691439144487</v>
      </c>
      <c r="F33" s="71"/>
      <c r="G33" s="63">
        <v>0.5627250578549478</v>
      </c>
      <c r="H33" s="71"/>
      <c r="I33" s="63">
        <v>0.856061576901484</v>
      </c>
      <c r="J33" s="63"/>
      <c r="K33" s="63">
        <v>-6.529142901072782</v>
      </c>
      <c r="L33" s="63"/>
      <c r="M33" s="63">
        <v>-9.260496113017764</v>
      </c>
      <c r="N33" s="71"/>
      <c r="O33" s="63">
        <v>0.4970920816550332</v>
      </c>
      <c r="P33" s="71"/>
      <c r="Q33" s="63">
        <v>0.5487140772947409</v>
      </c>
      <c r="R33" s="71"/>
      <c r="S33" s="63">
        <v>0.5724277789142048</v>
      </c>
      <c r="T33" s="71"/>
      <c r="U33" s="63">
        <v>0.5552294809330072</v>
      </c>
      <c r="V33" s="71"/>
      <c r="W33" s="63">
        <v>0.502107996168742</v>
      </c>
      <c r="X33" s="71"/>
      <c r="Y33" s="63">
        <v>0.5002929017965508</v>
      </c>
      <c r="Z33" s="71"/>
      <c r="AA33" s="63">
        <v>0.5619217161417956</v>
      </c>
      <c r="AB33" s="71"/>
      <c r="AC33" s="63">
        <v>0.68319375381973</v>
      </c>
      <c r="AD33" s="71"/>
      <c r="AE33" s="63">
        <v>0.7605246118720213</v>
      </c>
      <c r="AF33" s="71"/>
      <c r="AG33" s="63">
        <v>0.8292847666216339</v>
      </c>
      <c r="AH33" s="71"/>
      <c r="AI33" s="63">
        <v>0.8892967643093104</v>
      </c>
      <c r="AJ33" s="71"/>
      <c r="AK33" s="63">
        <v>0.9424007068802027</v>
      </c>
      <c r="AL33" s="71"/>
      <c r="AM33" s="63">
        <v>0.9659207299874344</v>
      </c>
      <c r="AN33" s="71"/>
      <c r="AO33" s="63">
        <v>-8.811162536291436</v>
      </c>
      <c r="AP33" s="71"/>
      <c r="AQ33" s="63">
        <v>-8.968242307503207</v>
      </c>
      <c r="AR33" s="71"/>
      <c r="AS33" s="63">
        <v>-9.154440944928703</v>
      </c>
      <c r="AT33" s="71"/>
      <c r="AU33" s="63">
        <v>-9.260496113017764</v>
      </c>
      <c r="AV33" s="71"/>
      <c r="AW33" s="63" t="e">
        <v>#DIV/0!</v>
      </c>
      <c r="AX33" s="71"/>
      <c r="AY33" s="63" t="e">
        <v>#DIV/0!</v>
      </c>
      <c r="AZ33" s="71"/>
      <c r="BA33" s="63" t="e">
        <v>#DIV/0!</v>
      </c>
    </row>
    <row r="34" spans="1:53" ht="12.75" customHeight="1">
      <c r="A34" s="78" t="s">
        <v>78</v>
      </c>
      <c r="B34" s="18"/>
      <c r="C34" s="10" t="s">
        <v>96</v>
      </c>
      <c r="D34" s="19"/>
      <c r="E34" s="63">
        <v>0.24312790706690143</v>
      </c>
      <c r="F34" s="71"/>
      <c r="G34" s="63">
        <v>0.2795648565817907</v>
      </c>
      <c r="H34" s="71"/>
      <c r="I34" s="63">
        <v>0.5669103291989306</v>
      </c>
      <c r="J34" s="63"/>
      <c r="K34" s="63">
        <v>-4.26866558365165</v>
      </c>
      <c r="L34" s="63"/>
      <c r="M34" s="63">
        <v>-6.127666192396688</v>
      </c>
      <c r="N34" s="71"/>
      <c r="O34" s="63">
        <v>0.2098304606809163</v>
      </c>
      <c r="P34" s="71"/>
      <c r="Q34" s="63">
        <v>0.24286486689412962</v>
      </c>
      <c r="R34" s="71"/>
      <c r="S34" s="63">
        <v>0.2611009426167567</v>
      </c>
      <c r="T34" s="71"/>
      <c r="U34" s="63">
        <v>0.25804231438228625</v>
      </c>
      <c r="V34" s="71"/>
      <c r="W34" s="63">
        <v>0.2244567904523035</v>
      </c>
      <c r="X34" s="71"/>
      <c r="Y34" s="63">
        <v>0.23315190921551754</v>
      </c>
      <c r="Z34" s="71"/>
      <c r="AA34" s="63">
        <v>0.2820710705609431</v>
      </c>
      <c r="AB34" s="71"/>
      <c r="AC34" s="63">
        <v>0.37577054000028626</v>
      </c>
      <c r="AD34" s="71"/>
      <c r="AE34" s="63">
        <v>0.455795929959199</v>
      </c>
      <c r="AF34" s="71"/>
      <c r="AG34" s="63">
        <v>0.528763223390095</v>
      </c>
      <c r="AH34" s="71"/>
      <c r="AI34" s="63">
        <v>0.6028749773081764</v>
      </c>
      <c r="AJ34" s="71"/>
      <c r="AK34" s="63">
        <v>0.6768646615350651</v>
      </c>
      <c r="AL34" s="71"/>
      <c r="AM34" s="63">
        <v>0.7107921326977945</v>
      </c>
      <c r="AN34" s="71"/>
      <c r="AO34" s="63">
        <v>-5.763086695478815</v>
      </c>
      <c r="AP34" s="71"/>
      <c r="AQ34" s="63">
        <v>-5.884667472300784</v>
      </c>
      <c r="AR34" s="71"/>
      <c r="AS34" s="63">
        <v>-6.038449039830953</v>
      </c>
      <c r="AT34" s="71"/>
      <c r="AU34" s="63">
        <v>-6.127666192396688</v>
      </c>
      <c r="AV34" s="71"/>
      <c r="AW34" s="63" t="e">
        <v>#DIV/0!</v>
      </c>
      <c r="AX34" s="71"/>
      <c r="AY34" s="63" t="e">
        <v>#DIV/0!</v>
      </c>
      <c r="AZ34" s="71"/>
      <c r="BA34" s="63" t="e">
        <v>#DIV/0!</v>
      </c>
    </row>
    <row r="35" spans="1:53" ht="12.75" customHeight="1">
      <c r="A35" s="78" t="s">
        <v>79</v>
      </c>
      <c r="B35" s="18"/>
      <c r="C35" s="10" t="s">
        <v>97</v>
      </c>
      <c r="D35" s="19"/>
      <c r="E35" s="63">
        <v>0.009386105757171926</v>
      </c>
      <c r="F35" s="71"/>
      <c r="G35" s="63">
        <v>0.02385097150270113</v>
      </c>
      <c r="H35" s="71"/>
      <c r="I35" s="63">
        <v>0.011368554211201807</v>
      </c>
      <c r="J35" s="63"/>
      <c r="K35" s="63">
        <v>-0.13975797667678638</v>
      </c>
      <c r="L35" s="63"/>
      <c r="M35" s="63">
        <v>-0.19452308078865657</v>
      </c>
      <c r="N35" s="71"/>
      <c r="O35" s="63">
        <v>-0.007902247192719886</v>
      </c>
      <c r="P35" s="71"/>
      <c r="Q35" s="63">
        <v>0.004056198194473994</v>
      </c>
      <c r="R35" s="71"/>
      <c r="S35" s="63">
        <v>0.0163324949888936</v>
      </c>
      <c r="T35" s="71"/>
      <c r="U35" s="63">
        <v>0.024598673854863386</v>
      </c>
      <c r="V35" s="71"/>
      <c r="W35" s="63">
        <v>0.026379176201601413</v>
      </c>
      <c r="X35" s="71"/>
      <c r="Y35" s="63">
        <v>0.025578877388241203</v>
      </c>
      <c r="Z35" s="71"/>
      <c r="AA35" s="63">
        <v>0.02366911350303651</v>
      </c>
      <c r="AB35" s="71"/>
      <c r="AC35" s="63">
        <v>0.01989588683158586</v>
      </c>
      <c r="AD35" s="71"/>
      <c r="AE35" s="63">
        <v>0.014341062193665682</v>
      </c>
      <c r="AF35" s="71"/>
      <c r="AG35" s="63">
        <v>0.010897440990057232</v>
      </c>
      <c r="AH35" s="71"/>
      <c r="AI35" s="63">
        <v>0.009690423149797305</v>
      </c>
      <c r="AJ35" s="71"/>
      <c r="AK35" s="63">
        <v>0.010600065179124188</v>
      </c>
      <c r="AL35" s="71"/>
      <c r="AM35" s="63">
        <v>0.014353445125860318</v>
      </c>
      <c r="AN35" s="71"/>
      <c r="AO35" s="63">
        <v>-0.18852562333383185</v>
      </c>
      <c r="AP35" s="71"/>
      <c r="AQ35" s="63">
        <v>-0.1899921205797838</v>
      </c>
      <c r="AR35" s="71"/>
      <c r="AS35" s="63">
        <v>-0.19185025912454207</v>
      </c>
      <c r="AT35" s="71"/>
      <c r="AU35" s="63">
        <v>-0.19452308078865657</v>
      </c>
      <c r="AV35" s="71"/>
      <c r="AW35" s="63" t="e">
        <v>#DIV/0!</v>
      </c>
      <c r="AX35" s="71"/>
      <c r="AY35" s="63" t="e">
        <v>#DIV/0!</v>
      </c>
      <c r="AZ35" s="71"/>
      <c r="BA35" s="63" t="e">
        <v>#DIV/0!</v>
      </c>
    </row>
    <row r="36" spans="1:53" ht="12.75" customHeight="1">
      <c r="A36" s="79" t="s">
        <v>80</v>
      </c>
      <c r="B36" s="18"/>
      <c r="C36" s="106" t="s">
        <v>98</v>
      </c>
      <c r="D36" s="19"/>
      <c r="E36" s="74">
        <v>0.29105513109037473</v>
      </c>
      <c r="F36" s="71"/>
      <c r="G36" s="74">
        <v>0.2593092297704563</v>
      </c>
      <c r="H36" s="71"/>
      <c r="I36" s="74">
        <v>0.2777826934913514</v>
      </c>
      <c r="J36" s="71"/>
      <c r="K36" s="74">
        <v>-2.120719340744345</v>
      </c>
      <c r="L36" s="71"/>
      <c r="M36" s="74">
        <v>-2.93830683983242</v>
      </c>
      <c r="N36" s="71"/>
      <c r="O36" s="74">
        <v>0.2951638681668373</v>
      </c>
      <c r="P36" s="71"/>
      <c r="Q36" s="74">
        <v>0.3017930122061359</v>
      </c>
      <c r="R36" s="71"/>
      <c r="S36" s="74">
        <v>0.29499434130855445</v>
      </c>
      <c r="T36" s="71"/>
      <c r="U36" s="74">
        <v>0.27258849269585766</v>
      </c>
      <c r="V36" s="71"/>
      <c r="W36" s="74">
        <v>0.2512720295148359</v>
      </c>
      <c r="X36" s="71"/>
      <c r="Y36" s="74">
        <v>0.24156211519279286</v>
      </c>
      <c r="Z36" s="71"/>
      <c r="AA36" s="74">
        <v>0.2561815320778169</v>
      </c>
      <c r="AB36" s="71"/>
      <c r="AC36" s="74">
        <v>0.28752732698785816</v>
      </c>
      <c r="AD36" s="71"/>
      <c r="AE36" s="74">
        <v>0.29038761971915705</v>
      </c>
      <c r="AF36" s="71"/>
      <c r="AG36" s="74">
        <v>0.28962410224148016</v>
      </c>
      <c r="AH36" s="71"/>
      <c r="AI36" s="74">
        <v>0.2767313638513366</v>
      </c>
      <c r="AJ36" s="71"/>
      <c r="AK36" s="74">
        <v>0.2549359801660128</v>
      </c>
      <c r="AL36" s="71"/>
      <c r="AM36" s="74">
        <v>0.24077515216377945</v>
      </c>
      <c r="AN36" s="71"/>
      <c r="AO36" s="74">
        <v>-2.859550217478788</v>
      </c>
      <c r="AP36" s="71"/>
      <c r="AQ36" s="74">
        <v>-2.8935827146226405</v>
      </c>
      <c r="AR36" s="71"/>
      <c r="AS36" s="74">
        <v>-2.924141645973209</v>
      </c>
      <c r="AT36" s="71"/>
      <c r="AU36" s="74">
        <v>-2.93830683983242</v>
      </c>
      <c r="AV36" s="71"/>
      <c r="AW36" s="74" t="e">
        <v>#DIV/0!</v>
      </c>
      <c r="AX36" s="71"/>
      <c r="AY36" s="74" t="e">
        <v>#DIV/0!</v>
      </c>
      <c r="AZ36" s="71"/>
      <c r="BA36" s="74" t="e">
        <v>#DIV/0!</v>
      </c>
    </row>
    <row r="37" spans="1:53" s="12" customFormat="1" ht="12.75" customHeight="1" thickBot="1">
      <c r="A37" s="31" t="s">
        <v>82</v>
      </c>
      <c r="B37" s="29"/>
      <c r="C37" s="107"/>
      <c r="D37" s="17"/>
      <c r="E37" s="77">
        <v>3.835591807181249</v>
      </c>
      <c r="F37" s="76"/>
      <c r="G37" s="77">
        <v>3.9556853031869066</v>
      </c>
      <c r="H37" s="76"/>
      <c r="I37" s="77">
        <v>3.7481320426503206</v>
      </c>
      <c r="J37" s="76"/>
      <c r="K37" s="77">
        <v>-74.3520245837006</v>
      </c>
      <c r="L37" s="76"/>
      <c r="M37" s="77">
        <v>-100</v>
      </c>
      <c r="N37" s="76"/>
      <c r="O37" s="77">
        <v>3.375258873273146</v>
      </c>
      <c r="P37" s="76"/>
      <c r="Q37" s="77">
        <v>3.7703333116139826</v>
      </c>
      <c r="R37" s="76"/>
      <c r="S37" s="77">
        <v>3.9112800499481626</v>
      </c>
      <c r="T37" s="76"/>
      <c r="U37" s="77">
        <v>4.2737572741489815</v>
      </c>
      <c r="V37" s="76"/>
      <c r="W37" s="77">
        <v>4.298282127732489</v>
      </c>
      <c r="X37" s="76"/>
      <c r="Y37" s="77">
        <v>4.030157189764494</v>
      </c>
      <c r="Z37" s="76"/>
      <c r="AA37" s="77">
        <v>3.85377884721394</v>
      </c>
      <c r="AB37" s="76"/>
      <c r="AC37" s="77">
        <v>3.6522394129234526</v>
      </c>
      <c r="AD37" s="76"/>
      <c r="AE37" s="77">
        <v>3.5986394578383374</v>
      </c>
      <c r="AF37" s="76"/>
      <c r="AG37" s="77">
        <v>3.699109112963783</v>
      </c>
      <c r="AH37" s="76"/>
      <c r="AI37" s="77">
        <v>3.7826353952059355</v>
      </c>
      <c r="AJ37" s="76"/>
      <c r="AK37" s="77">
        <v>3.9075605675810365</v>
      </c>
      <c r="AL37" s="76"/>
      <c r="AM37" s="77">
        <v>4.110394913745852</v>
      </c>
      <c r="AN37" s="76"/>
      <c r="AO37" s="77">
        <v>-100</v>
      </c>
      <c r="AP37" s="76"/>
      <c r="AQ37" s="77">
        <v>-100</v>
      </c>
      <c r="AR37" s="76"/>
      <c r="AS37" s="77">
        <v>-100</v>
      </c>
      <c r="AT37" s="76"/>
      <c r="AU37" s="77">
        <v>-100</v>
      </c>
      <c r="AV37" s="76"/>
      <c r="AW37" s="77" t="e">
        <v>#DIV/0!</v>
      </c>
      <c r="AX37" s="76"/>
      <c r="AY37" s="77" t="e">
        <v>#DIV/0!</v>
      </c>
      <c r="AZ37" s="76"/>
      <c r="BA37" s="77" t="e">
        <v>#DIV/0!</v>
      </c>
    </row>
    <row r="38" spans="1:28" ht="12.75" customHeight="1">
      <c r="A38" s="10"/>
      <c r="P38" s="19"/>
      <c r="R38" s="19"/>
      <c r="T38" s="19"/>
      <c r="X38" s="19"/>
      <c r="Z38" s="19"/>
      <c r="AB38" s="19"/>
    </row>
  </sheetData>
  <printOptions horizontalCentered="1"/>
  <pageMargins left="0.3937007874015748" right="0.3937007874015748" top="0.1968503937007874" bottom="0.1968503937007874" header="0.5118110236220472" footer="0.5118110236220472"/>
  <pageSetup horizontalDpi="360" verticalDpi="36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411">
    <pageSetUpPr fitToPage="1"/>
  </sheetPr>
  <dimension ref="A1:AH13"/>
  <sheetViews>
    <sheetView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32.7109375" style="0" customWidth="1"/>
    <col min="2" max="2" width="0.5625" style="0" customWidth="1"/>
    <col min="3" max="3" width="7.7109375" style="14" customWidth="1"/>
    <col min="4" max="4" width="0.5625" style="14" customWidth="1"/>
    <col min="5" max="5" width="7.7109375" style="14" customWidth="1"/>
    <col min="6" max="6" width="0.5625" style="14" customWidth="1"/>
    <col min="7" max="7" width="7.7109375" style="14" customWidth="1"/>
    <col min="8" max="8" width="0.5625" style="14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0.5625" style="0" customWidth="1"/>
    <col min="15" max="15" width="7.7109375" style="0" customWidth="1"/>
    <col min="16" max="16" width="0.5625" style="0" customWidth="1"/>
    <col min="17" max="17" width="7.7109375" style="0" customWidth="1"/>
    <col min="18" max="18" width="0.5625" style="0" customWidth="1"/>
    <col min="19" max="19" width="7.7109375" style="0" customWidth="1"/>
    <col min="20" max="20" width="0.5625" style="0" customWidth="1"/>
    <col min="21" max="21" width="7.7109375" style="0" customWidth="1"/>
    <col min="22" max="22" width="0.5625" style="0" customWidth="1"/>
    <col min="23" max="23" width="7.7109375" style="0" customWidth="1"/>
    <col min="24" max="24" width="0.5625" style="0" customWidth="1"/>
    <col min="25" max="25" width="7.7109375" style="0" customWidth="1"/>
    <col min="26" max="26" width="0.5625" style="0" customWidth="1"/>
    <col min="27" max="27" width="7.7109375" style="0" customWidth="1"/>
    <col min="28" max="28" width="0.5625" style="0" customWidth="1"/>
    <col min="29" max="29" width="7.7109375" style="0" customWidth="1"/>
    <col min="30" max="30" width="0.5625" style="0" customWidth="1"/>
    <col min="31" max="34" width="7.7109375" style="0" customWidth="1"/>
  </cols>
  <sheetData>
    <row r="1" spans="1:34" ht="19.5" customHeight="1">
      <c r="A1" s="60" t="s">
        <v>164</v>
      </c>
      <c r="C1" s="113" t="e">
        <f>SUMSQ(C4:C13)</f>
        <v>#REF!</v>
      </c>
      <c r="D1" s="114"/>
      <c r="E1" s="113" t="e">
        <f>SUMSQ(E4:E13)</f>
        <v>#REF!</v>
      </c>
      <c r="F1" s="114"/>
      <c r="G1" s="113" t="e">
        <f>SUMSQ(G4:G13)</f>
        <v>#REF!</v>
      </c>
      <c r="H1" s="114"/>
      <c r="I1" s="113" t="e">
        <f>SUMSQ(I4:I13)</f>
        <v>#REF!</v>
      </c>
      <c r="J1" s="115"/>
      <c r="K1" s="113" t="e">
        <f>SUMSQ(K4:K13)</f>
        <v>#REF!</v>
      </c>
      <c r="L1" s="115"/>
      <c r="M1" s="113" t="e">
        <f>SUMSQ(M4:M13)</f>
        <v>#REF!</v>
      </c>
      <c r="N1" s="115"/>
      <c r="O1" s="113" t="e">
        <f>SUMSQ(O4:O13)</f>
        <v>#REF!</v>
      </c>
      <c r="P1" s="115"/>
      <c r="Q1" s="113" t="e">
        <f>SUMSQ(Q4:Q13)</f>
        <v>#REF!</v>
      </c>
      <c r="R1" s="115"/>
      <c r="S1" s="113" t="e">
        <f>SUMSQ(S4:S13)</f>
        <v>#REF!</v>
      </c>
      <c r="T1" s="115"/>
      <c r="U1" s="113" t="e">
        <f>SUMSQ(U4:U13)</f>
        <v>#REF!</v>
      </c>
      <c r="V1" s="115"/>
      <c r="W1" s="113" t="e">
        <f>SUMSQ(W4:W13)</f>
        <v>#REF!</v>
      </c>
      <c r="X1" s="115"/>
      <c r="Y1" s="113" t="e">
        <f>SUMSQ(Y4:Y13)</f>
        <v>#REF!</v>
      </c>
      <c r="Z1" s="115"/>
      <c r="AA1" s="113" t="e">
        <f>SUMSQ(AA4:AA13)</f>
        <v>#REF!</v>
      </c>
      <c r="AB1" s="115"/>
      <c r="AC1" s="113" t="e">
        <f>SUMSQ(AC4:AC13)</f>
        <v>#REF!</v>
      </c>
      <c r="AD1" s="115"/>
      <c r="AE1" s="113" t="e">
        <f>SUMSQ(AE4:AE13)</f>
        <v>#REF!</v>
      </c>
      <c r="AF1" s="116" t="e">
        <f>SUMSQ(AF4:AF13)</f>
        <v>#REF!</v>
      </c>
      <c r="AG1" s="113" t="e">
        <f>SUMSQ(AG4:AG13)</f>
        <v>#REF!</v>
      </c>
      <c r="AH1" s="113" t="e">
        <f>SUMSQ(AH4:AH13)</f>
        <v>#REF!</v>
      </c>
    </row>
    <row r="2" spans="2:33" ht="19.5" customHeight="1" thickBot="1">
      <c r="B2" s="19"/>
      <c r="D2" s="28"/>
      <c r="F2" s="28"/>
      <c r="H2" s="28"/>
      <c r="I2" s="26" t="s">
        <v>0</v>
      </c>
      <c r="J2" s="26"/>
      <c r="K2" s="5"/>
      <c r="L2" s="5"/>
      <c r="M2" s="5"/>
      <c r="N2" s="5"/>
      <c r="O2" s="5"/>
      <c r="P2" s="19"/>
      <c r="Q2" s="26" t="s">
        <v>1</v>
      </c>
      <c r="R2" s="26"/>
      <c r="S2" s="5"/>
      <c r="T2" s="5"/>
      <c r="U2" s="5"/>
      <c r="V2" s="5"/>
      <c r="W2" s="5"/>
      <c r="X2" s="19"/>
      <c r="Y2" s="26" t="s">
        <v>59</v>
      </c>
      <c r="Z2" s="26"/>
      <c r="AA2" s="5"/>
      <c r="AB2" s="5"/>
      <c r="AC2" s="5"/>
      <c r="AD2" s="5"/>
      <c r="AE2" s="5"/>
      <c r="AF2" s="132" t="s">
        <v>32</v>
      </c>
      <c r="AG2" s="133"/>
    </row>
    <row r="3" spans="1:34" ht="19.5" customHeight="1" thickBot="1">
      <c r="A3" s="5" t="s">
        <v>2</v>
      </c>
      <c r="B3" s="19"/>
      <c r="C3" s="16" t="s">
        <v>4</v>
      </c>
      <c r="D3" s="35"/>
      <c r="E3" s="16" t="s">
        <v>5</v>
      </c>
      <c r="F3" s="35"/>
      <c r="G3" s="16" t="s">
        <v>83</v>
      </c>
      <c r="H3" s="35"/>
      <c r="I3" s="5" t="s">
        <v>6</v>
      </c>
      <c r="J3" s="19"/>
      <c r="K3" s="5" t="s">
        <v>7</v>
      </c>
      <c r="L3" s="19"/>
      <c r="M3" s="5" t="s">
        <v>8</v>
      </c>
      <c r="N3" s="19"/>
      <c r="O3" s="5" t="s">
        <v>9</v>
      </c>
      <c r="P3" s="19"/>
      <c r="Q3" s="5" t="s">
        <v>6</v>
      </c>
      <c r="R3" s="19"/>
      <c r="S3" s="5" t="s">
        <v>7</v>
      </c>
      <c r="T3" s="19"/>
      <c r="U3" s="5" t="s">
        <v>8</v>
      </c>
      <c r="V3" s="19"/>
      <c r="W3" s="5" t="s">
        <v>9</v>
      </c>
      <c r="X3" s="19"/>
      <c r="Y3" s="5" t="s">
        <v>6</v>
      </c>
      <c r="Z3" s="19"/>
      <c r="AA3" s="5" t="s">
        <v>7</v>
      </c>
      <c r="AB3" s="19"/>
      <c r="AC3" s="5" t="s">
        <v>8</v>
      </c>
      <c r="AD3" s="19"/>
      <c r="AE3" s="5" t="s">
        <v>9</v>
      </c>
      <c r="AF3" s="117">
        <v>1997</v>
      </c>
      <c r="AG3" s="62">
        <v>1998</v>
      </c>
      <c r="AH3" s="62">
        <v>1999</v>
      </c>
    </row>
    <row r="4" spans="1:34" ht="15" customHeight="1">
      <c r="A4" s="1" t="s">
        <v>66</v>
      </c>
      <c r="B4" s="19"/>
      <c r="C4" s="56" t="e">
        <f>#REF!-(#REF!+#REF!+#REF!)</f>
        <v>#REF!</v>
      </c>
      <c r="D4" s="57"/>
      <c r="E4" s="56" t="e">
        <f>#REF!-(#REF!+#REF!+#REF!)</f>
        <v>#REF!</v>
      </c>
      <c r="F4" s="57"/>
      <c r="G4" s="56" t="e">
        <f>#REF!-(#REF!+#REF!+#REF!)</f>
        <v>#REF!</v>
      </c>
      <c r="H4" s="57"/>
      <c r="I4" s="56" t="e">
        <f>#REF!-(#REF!+#REF!+#REF!)</f>
        <v>#REF!</v>
      </c>
      <c r="J4" s="57"/>
      <c r="K4" s="56" t="e">
        <f>#REF!-(#REF!+#REF!+#REF!)</f>
        <v>#REF!</v>
      </c>
      <c r="L4" s="57"/>
      <c r="M4" s="56" t="e">
        <f>#REF!-(#REF!+#REF!+#REF!)</f>
        <v>#REF!</v>
      </c>
      <c r="N4" s="57"/>
      <c r="O4" s="56" t="e">
        <f>#REF!-(#REF!+#REF!+#REF!)</f>
        <v>#REF!</v>
      </c>
      <c r="P4" s="57"/>
      <c r="Q4" s="56" t="e">
        <f>#REF!-(#REF!+#REF!+#REF!)</f>
        <v>#REF!</v>
      </c>
      <c r="R4" s="57"/>
      <c r="S4" s="56" t="e">
        <f>#REF!-(#REF!+#REF!+#REF!)</f>
        <v>#REF!</v>
      </c>
      <c r="T4" s="57"/>
      <c r="U4" s="56" t="e">
        <f>#REF!-(#REF!+#REF!+#REF!)</f>
        <v>#REF!</v>
      </c>
      <c r="V4" s="57"/>
      <c r="W4" s="56" t="e">
        <f>#REF!-(#REF!+#REF!+#REF!)</f>
        <v>#REF!</v>
      </c>
      <c r="X4" s="57"/>
      <c r="Y4" s="56" t="e">
        <f>#REF!-(#REF!+#REF!+#REF!)</f>
        <v>#REF!</v>
      </c>
      <c r="Z4" s="57"/>
      <c r="AA4" s="56" t="e">
        <f>#REF!-(#REF!+#REF!+#REF!)</f>
        <v>#REF!</v>
      </c>
      <c r="AB4" s="57"/>
      <c r="AC4" s="56" t="e">
        <f>#REF!-(#REF!+#REF!+#REF!)</f>
        <v>#REF!</v>
      </c>
      <c r="AD4" s="57"/>
      <c r="AE4" s="56" t="e">
        <f>#REF!-(#REF!+#REF!+#REF!)</f>
        <v>#REF!</v>
      </c>
      <c r="AF4" s="118" t="e">
        <f>SUM(I4:O4)-C4</f>
        <v>#REF!</v>
      </c>
      <c r="AG4" s="64" t="e">
        <f>SUM(Q4:W4)-E4</f>
        <v>#REF!</v>
      </c>
      <c r="AH4" s="64" t="e">
        <f>SUM(Y4:AE4)-G4</f>
        <v>#REF!</v>
      </c>
    </row>
    <row r="5" spans="1:34" ht="15" customHeight="1">
      <c r="A5" s="1" t="s">
        <v>10</v>
      </c>
      <c r="B5" s="19"/>
      <c r="C5" s="56" t="e">
        <f>#REF!-(#REF!+#REF!)</f>
        <v>#REF!</v>
      </c>
      <c r="D5" s="57"/>
      <c r="E5" s="56" t="e">
        <f>#REF!-(#REF!+#REF!)</f>
        <v>#REF!</v>
      </c>
      <c r="F5" s="57"/>
      <c r="G5" s="56" t="e">
        <f>#REF!-(#REF!+#REF!)</f>
        <v>#REF!</v>
      </c>
      <c r="H5" s="57"/>
      <c r="I5" s="56" t="e">
        <f>#REF!-(#REF!+#REF!)</f>
        <v>#REF!</v>
      </c>
      <c r="J5" s="57"/>
      <c r="K5" s="56" t="e">
        <f>#REF!-(#REF!+#REF!)</f>
        <v>#REF!</v>
      </c>
      <c r="L5" s="57"/>
      <c r="M5" s="56" t="e">
        <f>#REF!-(#REF!+#REF!)</f>
        <v>#REF!</v>
      </c>
      <c r="N5" s="57"/>
      <c r="O5" s="56" t="e">
        <f>#REF!-(#REF!+#REF!)</f>
        <v>#REF!</v>
      </c>
      <c r="P5" s="57"/>
      <c r="Q5" s="56" t="e">
        <f>#REF!-(#REF!+#REF!)</f>
        <v>#REF!</v>
      </c>
      <c r="R5" s="57"/>
      <c r="S5" s="56" t="e">
        <f>#REF!-(#REF!+#REF!)</f>
        <v>#REF!</v>
      </c>
      <c r="T5" s="57"/>
      <c r="U5" s="56" t="e">
        <f>#REF!-(#REF!+#REF!)</f>
        <v>#REF!</v>
      </c>
      <c r="V5" s="57"/>
      <c r="W5" s="56" t="e">
        <f>#REF!-(#REF!+#REF!)</f>
        <v>#REF!</v>
      </c>
      <c r="X5" s="57"/>
      <c r="Y5" s="56" t="e">
        <f>#REF!-(#REF!+#REF!)</f>
        <v>#REF!</v>
      </c>
      <c r="Z5" s="57"/>
      <c r="AA5" s="56" t="e">
        <f>#REF!-(#REF!+#REF!)</f>
        <v>#REF!</v>
      </c>
      <c r="AB5" s="57"/>
      <c r="AC5" s="56" t="e">
        <f>#REF!-(#REF!+#REF!)</f>
        <v>#REF!</v>
      </c>
      <c r="AD5" s="57"/>
      <c r="AE5" s="56" t="e">
        <f>#REF!-(#REF!+#REF!)</f>
        <v>#REF!</v>
      </c>
      <c r="AF5" s="118" t="e">
        <f>SUM(I5:O5)-C5</f>
        <v>#REF!</v>
      </c>
      <c r="AG5" s="64" t="e">
        <f aca="true" t="shared" si="0" ref="AG5:AG13">SUM(Q5:W5)-E5</f>
        <v>#REF!</v>
      </c>
      <c r="AH5" s="64" t="e">
        <f aca="true" t="shared" si="1" ref="AH5:AH13">SUM(Y5:AE5)-G5</f>
        <v>#REF!</v>
      </c>
    </row>
    <row r="6" spans="1:34" ht="15" customHeight="1">
      <c r="A6" s="1" t="s">
        <v>14</v>
      </c>
      <c r="B6" s="19"/>
      <c r="C6" s="56" t="e">
        <f>#REF!-(#REF!+#REF!+#REF!)</f>
        <v>#REF!</v>
      </c>
      <c r="D6" s="57"/>
      <c r="E6" s="56" t="e">
        <f>#REF!-(#REF!+#REF!+#REF!)</f>
        <v>#REF!</v>
      </c>
      <c r="F6" s="57"/>
      <c r="G6" s="56" t="e">
        <f>#REF!-(#REF!+#REF!+#REF!)</f>
        <v>#REF!</v>
      </c>
      <c r="H6" s="57"/>
      <c r="I6" s="56" t="e">
        <f>#REF!-(#REF!+#REF!+#REF!)</f>
        <v>#REF!</v>
      </c>
      <c r="J6" s="57"/>
      <c r="K6" s="56" t="e">
        <f>#REF!-(#REF!+#REF!+#REF!)</f>
        <v>#REF!</v>
      </c>
      <c r="L6" s="57"/>
      <c r="M6" s="56" t="e">
        <f>#REF!-(#REF!+#REF!+#REF!)</f>
        <v>#REF!</v>
      </c>
      <c r="N6" s="57"/>
      <c r="O6" s="56" t="e">
        <f>#REF!-(#REF!+#REF!+#REF!)</f>
        <v>#REF!</v>
      </c>
      <c r="P6" s="57"/>
      <c r="Q6" s="56" t="e">
        <f>#REF!-(#REF!+#REF!+#REF!)</f>
        <v>#REF!</v>
      </c>
      <c r="R6" s="57"/>
      <c r="S6" s="56" t="e">
        <f>#REF!-(#REF!+#REF!+#REF!)</f>
        <v>#REF!</v>
      </c>
      <c r="T6" s="57"/>
      <c r="U6" s="56" t="e">
        <f>#REF!-(#REF!+#REF!+#REF!)</f>
        <v>#REF!</v>
      </c>
      <c r="V6" s="57"/>
      <c r="W6" s="56" t="e">
        <f>#REF!-(#REF!+#REF!+#REF!)</f>
        <v>#REF!</v>
      </c>
      <c r="X6" s="57"/>
      <c r="Y6" s="56" t="e">
        <f>#REF!-(#REF!+#REF!+#REF!)</f>
        <v>#REF!</v>
      </c>
      <c r="Z6" s="57"/>
      <c r="AA6" s="56" t="e">
        <f>#REF!-(#REF!+#REF!+#REF!)</f>
        <v>#REF!</v>
      </c>
      <c r="AB6" s="57"/>
      <c r="AC6" s="56" t="e">
        <f>#REF!-(#REF!+#REF!+#REF!)</f>
        <v>#REF!</v>
      </c>
      <c r="AD6" s="57"/>
      <c r="AE6" s="56" t="e">
        <f>#REF!-(#REF!+#REF!+#REF!)</f>
        <v>#REF!</v>
      </c>
      <c r="AF6" s="118" t="e">
        <f aca="true" t="shared" si="2" ref="AF6:AF13">SUM(I6:O6)-C6</f>
        <v>#REF!</v>
      </c>
      <c r="AG6" s="64" t="e">
        <f t="shared" si="0"/>
        <v>#REF!</v>
      </c>
      <c r="AH6" s="64" t="e">
        <f t="shared" si="1"/>
        <v>#REF!</v>
      </c>
    </row>
    <row r="7" spans="1:34" s="12" customFormat="1" ht="15" customHeight="1">
      <c r="A7" s="1" t="s">
        <v>15</v>
      </c>
      <c r="B7" s="19"/>
      <c r="C7" s="56" t="e">
        <f>#REF!-(#REF!+#REF!)</f>
        <v>#REF!</v>
      </c>
      <c r="D7" s="59"/>
      <c r="E7" s="56" t="e">
        <f>#REF!-(#REF!+#REF!)</f>
        <v>#REF!</v>
      </c>
      <c r="F7" s="59"/>
      <c r="G7" s="56" t="e">
        <f>#REF!-(#REF!+#REF!)</f>
        <v>#REF!</v>
      </c>
      <c r="H7" s="59"/>
      <c r="I7" s="56" t="e">
        <f>#REF!-(#REF!+#REF!)</f>
        <v>#REF!</v>
      </c>
      <c r="J7" s="59"/>
      <c r="K7" s="56" t="e">
        <f>#REF!-(#REF!+#REF!)</f>
        <v>#REF!</v>
      </c>
      <c r="L7" s="59"/>
      <c r="M7" s="56" t="e">
        <f>#REF!-(#REF!+#REF!)</f>
        <v>#REF!</v>
      </c>
      <c r="N7" s="59"/>
      <c r="O7" s="56" t="e">
        <f>#REF!-(#REF!+#REF!)</f>
        <v>#REF!</v>
      </c>
      <c r="P7" s="59"/>
      <c r="Q7" s="56" t="e">
        <f>#REF!-(#REF!+#REF!)</f>
        <v>#REF!</v>
      </c>
      <c r="R7" s="59"/>
      <c r="S7" s="56" t="e">
        <f>#REF!-(#REF!+#REF!)</f>
        <v>#REF!</v>
      </c>
      <c r="T7" s="59"/>
      <c r="U7" s="56" t="e">
        <f>#REF!-(#REF!+#REF!)</f>
        <v>#REF!</v>
      </c>
      <c r="V7" s="59"/>
      <c r="W7" s="56" t="e">
        <f>#REF!-(#REF!+#REF!)</f>
        <v>#REF!</v>
      </c>
      <c r="X7" s="59"/>
      <c r="Y7" s="56" t="e">
        <f>#REF!-(#REF!+#REF!)</f>
        <v>#REF!</v>
      </c>
      <c r="Z7" s="59"/>
      <c r="AA7" s="56" t="e">
        <f>#REF!-(#REF!+#REF!)</f>
        <v>#REF!</v>
      </c>
      <c r="AB7" s="59"/>
      <c r="AC7" s="56" t="e">
        <f>#REF!-(#REF!+#REF!)</f>
        <v>#REF!</v>
      </c>
      <c r="AD7" s="59"/>
      <c r="AE7" s="56" t="e">
        <f>#REF!-(#REF!+#REF!)</f>
        <v>#REF!</v>
      </c>
      <c r="AF7" s="118" t="e">
        <f t="shared" si="2"/>
        <v>#REF!</v>
      </c>
      <c r="AG7" s="64" t="e">
        <f t="shared" si="0"/>
        <v>#REF!</v>
      </c>
      <c r="AH7" s="64" t="e">
        <f t="shared" si="1"/>
        <v>#REF!</v>
      </c>
    </row>
    <row r="8" spans="1:34" s="12" customFormat="1" ht="15" customHeight="1">
      <c r="A8" s="11" t="s">
        <v>16</v>
      </c>
      <c r="B8" s="19"/>
      <c r="C8" s="58" t="e">
        <f>#REF!-(#REF!+#REF!)</f>
        <v>#REF!</v>
      </c>
      <c r="D8" s="59"/>
      <c r="E8" s="58" t="e">
        <f>#REF!-(#REF!+#REF!)</f>
        <v>#REF!</v>
      </c>
      <c r="F8" s="59"/>
      <c r="G8" s="58" t="e">
        <f>#REF!-(#REF!+#REF!)</f>
        <v>#REF!</v>
      </c>
      <c r="H8" s="59"/>
      <c r="I8" s="58" t="e">
        <f>#REF!-(#REF!+#REF!)</f>
        <v>#REF!</v>
      </c>
      <c r="J8" s="59"/>
      <c r="K8" s="58" t="e">
        <f>#REF!-(#REF!+#REF!)</f>
        <v>#REF!</v>
      </c>
      <c r="L8" s="59"/>
      <c r="M8" s="58" t="e">
        <f>#REF!-(#REF!+#REF!)</f>
        <v>#REF!</v>
      </c>
      <c r="N8" s="59"/>
      <c r="O8" s="58" t="e">
        <f>#REF!-(#REF!+#REF!)</f>
        <v>#REF!</v>
      </c>
      <c r="P8" s="59"/>
      <c r="Q8" s="58" t="e">
        <f>#REF!-(#REF!+#REF!)</f>
        <v>#REF!</v>
      </c>
      <c r="R8" s="59"/>
      <c r="S8" s="58" t="e">
        <f>#REF!-(#REF!+#REF!)</f>
        <v>#REF!</v>
      </c>
      <c r="T8" s="59"/>
      <c r="U8" s="58" t="e">
        <f>#REF!-(#REF!+#REF!)</f>
        <v>#REF!</v>
      </c>
      <c r="V8" s="59"/>
      <c r="W8" s="58" t="e">
        <f>#REF!-(#REF!+#REF!)</f>
        <v>#REF!</v>
      </c>
      <c r="X8" s="59"/>
      <c r="Y8" s="58" t="e">
        <f>#REF!-(#REF!+#REF!)</f>
        <v>#REF!</v>
      </c>
      <c r="Z8" s="59"/>
      <c r="AA8" s="58" t="e">
        <f>#REF!-(#REF!+#REF!)</f>
        <v>#REF!</v>
      </c>
      <c r="AB8" s="59"/>
      <c r="AC8" s="58" t="e">
        <f>#REF!-(#REF!+#REF!)</f>
        <v>#REF!</v>
      </c>
      <c r="AD8" s="59"/>
      <c r="AE8" s="58" t="e">
        <f>#REF!-(#REF!+#REF!)</f>
        <v>#REF!</v>
      </c>
      <c r="AF8" s="118" t="e">
        <f t="shared" si="2"/>
        <v>#REF!</v>
      </c>
      <c r="AG8" s="64" t="e">
        <f t="shared" si="0"/>
        <v>#REF!</v>
      </c>
      <c r="AH8" s="64" t="e">
        <f t="shared" si="1"/>
        <v>#REF!</v>
      </c>
    </row>
    <row r="9" spans="1:34" s="12" customFormat="1" ht="15" customHeight="1">
      <c r="A9" s="11" t="s">
        <v>30</v>
      </c>
      <c r="B9" s="17"/>
      <c r="C9" s="58" t="e">
        <f>#REF!-(#REF!+#REF!-#REF!)</f>
        <v>#REF!</v>
      </c>
      <c r="D9" s="59"/>
      <c r="E9" s="58" t="e">
        <f>#REF!-(#REF!+#REF!-#REF!)</f>
        <v>#REF!</v>
      </c>
      <c r="F9" s="59"/>
      <c r="G9" s="58" t="e">
        <f>#REF!-(#REF!+#REF!-#REF!)</f>
        <v>#REF!</v>
      </c>
      <c r="H9" s="59"/>
      <c r="I9" s="58" t="e">
        <f>#REF!-(#REF!+#REF!-#REF!)</f>
        <v>#REF!</v>
      </c>
      <c r="J9" s="59"/>
      <c r="K9" s="58" t="e">
        <f>#REF!-(#REF!+#REF!-#REF!)</f>
        <v>#REF!</v>
      </c>
      <c r="L9" s="59"/>
      <c r="M9" s="58" t="e">
        <f>#REF!-(#REF!+#REF!-#REF!)</f>
        <v>#REF!</v>
      </c>
      <c r="N9" s="59"/>
      <c r="O9" s="58" t="e">
        <f>#REF!-(#REF!+#REF!-#REF!)</f>
        <v>#REF!</v>
      </c>
      <c r="P9" s="59"/>
      <c r="Q9" s="58" t="e">
        <f>#REF!-(#REF!+#REF!-#REF!)</f>
        <v>#REF!</v>
      </c>
      <c r="R9" s="59"/>
      <c r="S9" s="58" t="e">
        <f>#REF!-(#REF!+#REF!-#REF!)</f>
        <v>#REF!</v>
      </c>
      <c r="T9" s="59"/>
      <c r="U9" s="58" t="e">
        <f>#REF!-(#REF!+#REF!-#REF!)</f>
        <v>#REF!</v>
      </c>
      <c r="V9" s="59"/>
      <c r="W9" s="58" t="e">
        <f>#REF!-(#REF!+#REF!-#REF!)</f>
        <v>#REF!</v>
      </c>
      <c r="X9" s="59"/>
      <c r="Y9" s="58" t="e">
        <f>#REF!-(#REF!+#REF!-#REF!)</f>
        <v>#REF!</v>
      </c>
      <c r="Z9" s="59"/>
      <c r="AA9" s="58" t="e">
        <f>#REF!-(#REF!+#REF!-#REF!)</f>
        <v>#REF!</v>
      </c>
      <c r="AB9" s="59"/>
      <c r="AC9" s="58" t="e">
        <f>#REF!-(#REF!+#REF!-#REF!)</f>
        <v>#REF!</v>
      </c>
      <c r="AD9" s="59"/>
      <c r="AE9" s="58" t="e">
        <f>#REF!-(#REF!+#REF!-#REF!)</f>
        <v>#REF!</v>
      </c>
      <c r="AF9" s="118" t="e">
        <f t="shared" si="2"/>
        <v>#REF!</v>
      </c>
      <c r="AG9" s="64" t="e">
        <f t="shared" si="0"/>
        <v>#REF!</v>
      </c>
      <c r="AH9" s="64" t="e">
        <f t="shared" si="1"/>
        <v>#REF!</v>
      </c>
    </row>
    <row r="10" spans="1:34" ht="15" customHeight="1">
      <c r="A10" s="1" t="s">
        <v>19</v>
      </c>
      <c r="B10" s="19"/>
      <c r="C10" s="57" t="e">
        <f>#REF!-(#REF!+#REF!)</f>
        <v>#REF!</v>
      </c>
      <c r="D10" s="57"/>
      <c r="E10" s="57" t="e">
        <f>#REF!-(#REF!+#REF!)</f>
        <v>#REF!</v>
      </c>
      <c r="F10" s="57"/>
      <c r="G10" s="57" t="e">
        <f>#REF!-(#REF!+#REF!)</f>
        <v>#REF!</v>
      </c>
      <c r="H10" s="57"/>
      <c r="I10" s="57" t="e">
        <f>#REF!-(#REF!+#REF!)</f>
        <v>#REF!</v>
      </c>
      <c r="J10" s="57"/>
      <c r="K10" s="57" t="e">
        <f>#REF!-(#REF!+#REF!)</f>
        <v>#REF!</v>
      </c>
      <c r="L10" s="57"/>
      <c r="M10" s="57" t="e">
        <f>#REF!-(#REF!+#REF!)</f>
        <v>#REF!</v>
      </c>
      <c r="N10" s="57"/>
      <c r="O10" s="57" t="e">
        <f>#REF!-(#REF!+#REF!)</f>
        <v>#REF!</v>
      </c>
      <c r="P10" s="57"/>
      <c r="Q10" s="57" t="e">
        <f>#REF!-(#REF!+#REF!)</f>
        <v>#REF!</v>
      </c>
      <c r="R10" s="57"/>
      <c r="S10" s="57" t="e">
        <f>#REF!-(#REF!+#REF!)</f>
        <v>#REF!</v>
      </c>
      <c r="T10" s="57"/>
      <c r="U10" s="57" t="e">
        <f>#REF!-(#REF!+#REF!)</f>
        <v>#REF!</v>
      </c>
      <c r="V10" s="57"/>
      <c r="W10" s="57" t="e">
        <f>#REF!-(#REF!+#REF!)</f>
        <v>#REF!</v>
      </c>
      <c r="X10" s="57"/>
      <c r="Y10" s="57" t="e">
        <f>#REF!-(#REF!+#REF!)</f>
        <v>#REF!</v>
      </c>
      <c r="Z10" s="57"/>
      <c r="AA10" s="57" t="e">
        <f>#REF!-(#REF!+#REF!)</f>
        <v>#REF!</v>
      </c>
      <c r="AB10" s="57"/>
      <c r="AC10" s="57" t="e">
        <f>#REF!-(#REF!+#REF!)</f>
        <v>#REF!</v>
      </c>
      <c r="AD10" s="57"/>
      <c r="AE10" s="57" t="e">
        <f>#REF!-(#REF!+#REF!)</f>
        <v>#REF!</v>
      </c>
      <c r="AF10" s="118" t="e">
        <f t="shared" si="2"/>
        <v>#REF!</v>
      </c>
      <c r="AG10" s="64" t="e">
        <f t="shared" si="0"/>
        <v>#REF!</v>
      </c>
      <c r="AH10" s="64" t="e">
        <f t="shared" si="1"/>
        <v>#REF!</v>
      </c>
    </row>
    <row r="11" spans="1:34" ht="15" customHeight="1">
      <c r="A11" s="11" t="s">
        <v>77</v>
      </c>
      <c r="B11" s="19"/>
      <c r="C11" s="58" t="e">
        <f>#REF!-(#REF!+#REF!+#REF!)</f>
        <v>#REF!</v>
      </c>
      <c r="D11" s="57"/>
      <c r="E11" s="58" t="e">
        <f>#REF!-(#REF!+#REF!+#REF!)</f>
        <v>#REF!</v>
      </c>
      <c r="F11" s="57"/>
      <c r="G11" s="58" t="e">
        <f>#REF!-(#REF!+#REF!+#REF!)</f>
        <v>#REF!</v>
      </c>
      <c r="H11" s="57"/>
      <c r="I11" s="58" t="e">
        <f>#REF!-(#REF!+#REF!+#REF!)</f>
        <v>#REF!</v>
      </c>
      <c r="J11" s="57"/>
      <c r="K11" s="58" t="e">
        <f>#REF!-(#REF!+#REF!+#REF!)</f>
        <v>#REF!</v>
      </c>
      <c r="L11" s="57"/>
      <c r="M11" s="58" t="e">
        <f>#REF!-(#REF!+#REF!+#REF!)</f>
        <v>#REF!</v>
      </c>
      <c r="N11" s="57"/>
      <c r="O11" s="58" t="e">
        <f>#REF!-(#REF!+#REF!+#REF!)</f>
        <v>#REF!</v>
      </c>
      <c r="P11" s="57"/>
      <c r="Q11" s="58" t="e">
        <f>#REF!-(#REF!+#REF!+#REF!)</f>
        <v>#REF!</v>
      </c>
      <c r="R11" s="57"/>
      <c r="S11" s="58" t="e">
        <f>#REF!-(#REF!+#REF!+#REF!)</f>
        <v>#REF!</v>
      </c>
      <c r="T11" s="57"/>
      <c r="U11" s="58" t="e">
        <f>#REF!-(#REF!+#REF!+#REF!)</f>
        <v>#REF!</v>
      </c>
      <c r="V11" s="57"/>
      <c r="W11" s="58" t="e">
        <f>#REF!-(#REF!+#REF!+#REF!)</f>
        <v>#REF!</v>
      </c>
      <c r="X11" s="57"/>
      <c r="Y11" s="58" t="e">
        <f>#REF!-(#REF!+#REF!+#REF!)</f>
        <v>#REF!</v>
      </c>
      <c r="Z11" s="57"/>
      <c r="AA11" s="58" t="e">
        <f>#REF!-(#REF!+#REF!+#REF!)</f>
        <v>#REF!</v>
      </c>
      <c r="AB11" s="57"/>
      <c r="AC11" s="58" t="e">
        <f>#REF!-(#REF!+#REF!+#REF!)</f>
        <v>#REF!</v>
      </c>
      <c r="AD11" s="57"/>
      <c r="AE11" s="58" t="e">
        <f>#REF!-(#REF!+#REF!+#REF!)</f>
        <v>#REF!</v>
      </c>
      <c r="AF11" s="118" t="e">
        <f t="shared" si="2"/>
        <v>#REF!</v>
      </c>
      <c r="AG11" s="64" t="e">
        <f t="shared" si="0"/>
        <v>#REF!</v>
      </c>
      <c r="AH11" s="64" t="e">
        <f t="shared" si="1"/>
        <v>#REF!</v>
      </c>
    </row>
    <row r="12" spans="1:34" ht="15" customHeight="1">
      <c r="A12" s="85" t="s">
        <v>31</v>
      </c>
      <c r="B12" s="19"/>
      <c r="C12" s="58" t="e">
        <f>#REF!-(#REF!+#REF!+#REF!+#REF!+#REF!+#REF!)</f>
        <v>#REF!</v>
      </c>
      <c r="D12" s="57"/>
      <c r="E12" s="58" t="e">
        <f>#REF!-(#REF!+#REF!+#REF!+#REF!+#REF!+#REF!)</f>
        <v>#REF!</v>
      </c>
      <c r="F12" s="57"/>
      <c r="G12" s="58" t="e">
        <f>#REF!-(#REF!+#REF!+#REF!+#REF!+#REF!+#REF!)</f>
        <v>#REF!</v>
      </c>
      <c r="H12" s="57"/>
      <c r="I12" s="58" t="e">
        <f>#REF!-(#REF!+#REF!+#REF!+#REF!+#REF!+#REF!)</f>
        <v>#REF!</v>
      </c>
      <c r="J12" s="57"/>
      <c r="K12" s="58" t="e">
        <f>#REF!-(#REF!+#REF!+#REF!+#REF!+#REF!+#REF!)</f>
        <v>#REF!</v>
      </c>
      <c r="L12" s="57"/>
      <c r="M12" s="58" t="e">
        <f>#REF!-(#REF!+#REF!+#REF!+#REF!+#REF!+#REF!)</f>
        <v>#REF!</v>
      </c>
      <c r="N12" s="57"/>
      <c r="O12" s="58" t="e">
        <f>#REF!-(#REF!+#REF!+#REF!+#REF!+#REF!+#REF!)</f>
        <v>#REF!</v>
      </c>
      <c r="P12" s="57"/>
      <c r="Q12" s="58" t="e">
        <f>#REF!-(#REF!+#REF!+#REF!+#REF!+#REF!+#REF!)</f>
        <v>#REF!</v>
      </c>
      <c r="R12" s="57"/>
      <c r="S12" s="58" t="e">
        <f>#REF!-(#REF!+#REF!+#REF!+#REF!+#REF!+#REF!)</f>
        <v>#REF!</v>
      </c>
      <c r="T12" s="57"/>
      <c r="U12" s="58" t="e">
        <f>#REF!-(#REF!+#REF!+#REF!+#REF!+#REF!+#REF!)</f>
        <v>#REF!</v>
      </c>
      <c r="V12" s="57"/>
      <c r="W12" s="58" t="e">
        <f>#REF!-(#REF!+#REF!+#REF!+#REF!+#REF!+#REF!)</f>
        <v>#REF!</v>
      </c>
      <c r="X12" s="57"/>
      <c r="Y12" s="58" t="e">
        <f>#REF!-(#REF!+#REF!+#REF!+#REF!+#REF!+#REF!)</f>
        <v>#REF!</v>
      </c>
      <c r="Z12" s="57"/>
      <c r="AA12" s="58" t="e">
        <f>#REF!-(#REF!+#REF!+#REF!+#REF!+#REF!+#REF!)</f>
        <v>#REF!</v>
      </c>
      <c r="AB12" s="57"/>
      <c r="AC12" s="58" t="e">
        <f>#REF!-(#REF!+#REF!+#REF!+#REF!+#REF!+#REF!)</f>
        <v>#REF!</v>
      </c>
      <c r="AD12" s="57"/>
      <c r="AE12" s="58" t="e">
        <f>#REF!-(#REF!+#REF!+#REF!+#REF!+#REF!+#REF!)</f>
        <v>#REF!</v>
      </c>
      <c r="AF12" s="118" t="e">
        <f t="shared" si="2"/>
        <v>#REF!</v>
      </c>
      <c r="AG12" s="64" t="e">
        <f t="shared" si="0"/>
        <v>#REF!</v>
      </c>
      <c r="AH12" s="64" t="e">
        <f t="shared" si="1"/>
        <v>#REF!</v>
      </c>
    </row>
    <row r="13" spans="1:34" ht="15" customHeight="1">
      <c r="A13" s="11" t="s">
        <v>108</v>
      </c>
      <c r="B13" s="19"/>
      <c r="C13" s="58" t="e">
        <f>#REF!-(#REF!+#REF!+#REF!)</f>
        <v>#REF!</v>
      </c>
      <c r="D13" s="57"/>
      <c r="E13" s="58" t="e">
        <f>#REF!-(#REF!+#REF!+#REF!)</f>
        <v>#REF!</v>
      </c>
      <c r="F13" s="57"/>
      <c r="G13" s="58" t="e">
        <f>#REF!-(#REF!+#REF!+#REF!)</f>
        <v>#REF!</v>
      </c>
      <c r="H13" s="57"/>
      <c r="I13" s="58" t="e">
        <f>#REF!-(#REF!+#REF!+#REF!)</f>
        <v>#REF!</v>
      </c>
      <c r="J13" s="57"/>
      <c r="K13" s="58" t="e">
        <f>#REF!-(#REF!+#REF!+#REF!)</f>
        <v>#REF!</v>
      </c>
      <c r="L13" s="57"/>
      <c r="M13" s="58" t="e">
        <f>#REF!-(#REF!+#REF!+#REF!)</f>
        <v>#REF!</v>
      </c>
      <c r="N13" s="57"/>
      <c r="O13" s="58" t="e">
        <f>#REF!-(#REF!+#REF!+#REF!)</f>
        <v>#REF!</v>
      </c>
      <c r="P13" s="57"/>
      <c r="Q13" s="58" t="e">
        <f>#REF!-(#REF!+#REF!+#REF!)</f>
        <v>#REF!</v>
      </c>
      <c r="R13" s="57"/>
      <c r="S13" s="58" t="e">
        <f>#REF!-(#REF!+#REF!+#REF!)</f>
        <v>#REF!</v>
      </c>
      <c r="T13" s="57"/>
      <c r="U13" s="58" t="e">
        <f>#REF!-(#REF!+#REF!+#REF!)</f>
        <v>#REF!</v>
      </c>
      <c r="V13" s="57"/>
      <c r="W13" s="58" t="e">
        <f>#REF!-(#REF!+#REF!+#REF!)</f>
        <v>#REF!</v>
      </c>
      <c r="X13" s="57"/>
      <c r="Y13" s="58" t="e">
        <f>#REF!-(#REF!+#REF!+#REF!)</f>
        <v>#REF!</v>
      </c>
      <c r="Z13" s="57"/>
      <c r="AA13" s="58" t="e">
        <f>#REF!-(#REF!+#REF!+#REF!)</f>
        <v>#REF!</v>
      </c>
      <c r="AB13" s="57"/>
      <c r="AC13" s="58" t="e">
        <f>#REF!-(#REF!+#REF!+#REF!)</f>
        <v>#REF!</v>
      </c>
      <c r="AD13" s="57"/>
      <c r="AE13" s="58" t="e">
        <f>#REF!-(#REF!+#REF!+#REF!)</f>
        <v>#REF!</v>
      </c>
      <c r="AF13" s="118" t="e">
        <f t="shared" si="2"/>
        <v>#REF!</v>
      </c>
      <c r="AG13" s="64" t="e">
        <f t="shared" si="0"/>
        <v>#REF!</v>
      </c>
      <c r="AH13" s="64" t="e">
        <f t="shared" si="1"/>
        <v>#REF!</v>
      </c>
    </row>
  </sheetData>
  <mergeCells count="1">
    <mergeCell ref="AF2:AG2"/>
  </mergeCells>
  <printOptions horizontalCentered="1"/>
  <pageMargins left="0.3937007874015748" right="0.3937007874015748" top="1.1811023622047245" bottom="0.7874015748031497" header="0.5118110236220472" footer="0.5118110236220472"/>
  <pageSetup fitToHeight="1" fitToWidth="1" horizontalDpi="360" verticalDpi="360" orientation="landscape" paperSize="9" scale="7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4112">
    <pageSetUpPr fitToPage="1"/>
  </sheetPr>
  <dimension ref="A1:AH5"/>
  <sheetViews>
    <sheetView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33.7109375" style="0" customWidth="1"/>
    <col min="2" max="2" width="0.5625" style="0" customWidth="1"/>
    <col min="3" max="3" width="7.7109375" style="14" customWidth="1"/>
    <col min="4" max="4" width="0.5625" style="14" customWidth="1"/>
    <col min="5" max="5" width="7.7109375" style="14" customWidth="1"/>
    <col min="6" max="6" width="0.5625" style="14" customWidth="1"/>
    <col min="7" max="7" width="7.7109375" style="14" customWidth="1"/>
    <col min="8" max="8" width="0.5625" style="14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0.5625" style="0" customWidth="1"/>
    <col min="15" max="15" width="7.7109375" style="0" customWidth="1"/>
    <col min="16" max="16" width="0.5625" style="0" customWidth="1"/>
    <col min="17" max="17" width="7.7109375" style="0" customWidth="1"/>
    <col min="18" max="18" width="0.5625" style="0" customWidth="1"/>
    <col min="19" max="19" width="7.7109375" style="0" customWidth="1"/>
    <col min="20" max="20" width="0.5625" style="0" customWidth="1"/>
    <col min="21" max="21" width="7.7109375" style="0" customWidth="1"/>
    <col min="22" max="22" width="0.5625" style="0" customWidth="1"/>
    <col min="23" max="23" width="7.7109375" style="0" customWidth="1"/>
    <col min="24" max="24" width="0.5625" style="0" customWidth="1"/>
    <col min="25" max="25" width="7.7109375" style="0" customWidth="1"/>
    <col min="26" max="26" width="0.5625" style="0" customWidth="1"/>
    <col min="27" max="27" width="7.7109375" style="0" customWidth="1"/>
    <col min="28" max="28" width="0.5625" style="0" customWidth="1"/>
    <col min="29" max="29" width="7.7109375" style="0" customWidth="1"/>
    <col min="30" max="30" width="0.5625" style="0" customWidth="1"/>
    <col min="31" max="34" width="7.7109375" style="0" customWidth="1"/>
  </cols>
  <sheetData>
    <row r="1" spans="1:34" ht="19.5" customHeight="1">
      <c r="A1" s="60" t="s">
        <v>180</v>
      </c>
      <c r="C1" s="113" t="e">
        <f>SUMSQ(C4:C5)</f>
        <v>#REF!</v>
      </c>
      <c r="D1" s="114"/>
      <c r="E1" s="113" t="e">
        <f>SUMSQ(E4:E5)</f>
        <v>#REF!</v>
      </c>
      <c r="F1" s="114"/>
      <c r="G1" s="113" t="e">
        <f>SUMSQ(G4:G5)</f>
        <v>#REF!</v>
      </c>
      <c r="H1" s="114"/>
      <c r="I1" s="113" t="e">
        <f>SUMSQ(I4:I5)</f>
        <v>#REF!</v>
      </c>
      <c r="J1" s="115"/>
      <c r="K1" s="113" t="e">
        <f>SUMSQ(K4:K5)</f>
        <v>#REF!</v>
      </c>
      <c r="L1" s="115"/>
      <c r="M1" s="113" t="e">
        <f>SUMSQ(M4:M5)</f>
        <v>#REF!</v>
      </c>
      <c r="N1" s="115"/>
      <c r="O1" s="113" t="e">
        <f>SUMSQ(O4:O5)</f>
        <v>#REF!</v>
      </c>
      <c r="P1" s="115"/>
      <c r="Q1" s="113" t="e">
        <f>SUMSQ(Q4:Q5)</f>
        <v>#REF!</v>
      </c>
      <c r="R1" s="115"/>
      <c r="S1" s="113" t="e">
        <f>SUMSQ(S4:S5)</f>
        <v>#REF!</v>
      </c>
      <c r="T1" s="115"/>
      <c r="U1" s="113" t="e">
        <f>SUMSQ(U4:U5)</f>
        <v>#REF!</v>
      </c>
      <c r="V1" s="115"/>
      <c r="W1" s="113" t="e">
        <f>SUMSQ(W4:W5)</f>
        <v>#REF!</v>
      </c>
      <c r="X1" s="115"/>
      <c r="Y1" s="113" t="e">
        <f>SUMSQ(Y4:Y5)</f>
        <v>#REF!</v>
      </c>
      <c r="Z1" s="115"/>
      <c r="AA1" s="113" t="e">
        <f>SUMSQ(AA4:AA5)</f>
        <v>#REF!</v>
      </c>
      <c r="AB1" s="115"/>
      <c r="AC1" s="113" t="e">
        <f>SUMSQ(AC4:AC5)</f>
        <v>#REF!</v>
      </c>
      <c r="AD1" s="115"/>
      <c r="AE1" s="113" t="e">
        <f>SUMSQ(AE4:AE5)</f>
        <v>#REF!</v>
      </c>
      <c r="AF1" s="116" t="e">
        <f>SUMSQ(AF4:AF5)</f>
        <v>#REF!</v>
      </c>
      <c r="AG1" s="113" t="e">
        <f>SUMSQ(AG4:AG5)</f>
        <v>#REF!</v>
      </c>
      <c r="AH1" s="113" t="e">
        <f>SUMSQ(AH4:AH5)</f>
        <v>#REF!</v>
      </c>
    </row>
    <row r="2" spans="2:33" ht="19.5" customHeight="1" thickBot="1">
      <c r="B2" s="19"/>
      <c r="D2" s="28"/>
      <c r="F2" s="28"/>
      <c r="H2" s="28"/>
      <c r="I2" s="26" t="s">
        <v>0</v>
      </c>
      <c r="J2" s="26"/>
      <c r="K2" s="5"/>
      <c r="L2" s="5"/>
      <c r="M2" s="5"/>
      <c r="N2" s="5"/>
      <c r="O2" s="5"/>
      <c r="P2" s="19"/>
      <c r="Q2" s="26" t="s">
        <v>1</v>
      </c>
      <c r="R2" s="26"/>
      <c r="S2" s="5"/>
      <c r="T2" s="5"/>
      <c r="U2" s="5"/>
      <c r="V2" s="5"/>
      <c r="W2" s="5"/>
      <c r="X2" s="19"/>
      <c r="Y2" s="26" t="s">
        <v>59</v>
      </c>
      <c r="Z2" s="26"/>
      <c r="AA2" s="5"/>
      <c r="AB2" s="5"/>
      <c r="AC2" s="5"/>
      <c r="AD2" s="5"/>
      <c r="AE2" s="5"/>
      <c r="AF2" s="132" t="s">
        <v>32</v>
      </c>
      <c r="AG2" s="133"/>
    </row>
    <row r="3" spans="1:34" ht="19.5" customHeight="1" thickBot="1">
      <c r="A3" s="5" t="s">
        <v>2</v>
      </c>
      <c r="B3" s="19"/>
      <c r="C3" s="16" t="s">
        <v>4</v>
      </c>
      <c r="D3" s="35"/>
      <c r="E3" s="16" t="s">
        <v>5</v>
      </c>
      <c r="F3" s="35"/>
      <c r="G3" s="16" t="s">
        <v>83</v>
      </c>
      <c r="H3" s="35"/>
      <c r="I3" s="5" t="s">
        <v>6</v>
      </c>
      <c r="J3" s="19"/>
      <c r="K3" s="5" t="s">
        <v>7</v>
      </c>
      <c r="L3" s="19"/>
      <c r="M3" s="5" t="s">
        <v>8</v>
      </c>
      <c r="N3" s="19"/>
      <c r="O3" s="5" t="s">
        <v>9</v>
      </c>
      <c r="P3" s="19"/>
      <c r="Q3" s="5" t="s">
        <v>6</v>
      </c>
      <c r="R3" s="19"/>
      <c r="S3" s="5" t="s">
        <v>7</v>
      </c>
      <c r="T3" s="19"/>
      <c r="U3" s="5" t="s">
        <v>8</v>
      </c>
      <c r="V3" s="19"/>
      <c r="W3" s="5" t="s">
        <v>9</v>
      </c>
      <c r="X3" s="19"/>
      <c r="Y3" s="5" t="s">
        <v>6</v>
      </c>
      <c r="Z3" s="19"/>
      <c r="AA3" s="5" t="s">
        <v>7</v>
      </c>
      <c r="AB3" s="19"/>
      <c r="AC3" s="5" t="s">
        <v>8</v>
      </c>
      <c r="AD3" s="19"/>
      <c r="AE3" s="5" t="s">
        <v>9</v>
      </c>
      <c r="AF3" s="117">
        <v>1997</v>
      </c>
      <c r="AG3" s="62">
        <v>1998</v>
      </c>
      <c r="AH3" s="62">
        <v>1999</v>
      </c>
    </row>
    <row r="4" spans="1:34" ht="15" customHeight="1">
      <c r="A4" s="1" t="s">
        <v>19</v>
      </c>
      <c r="B4" s="19"/>
      <c r="C4" s="56" t="e">
        <f>#REF!-#REF!-#REF!</f>
        <v>#REF!</v>
      </c>
      <c r="D4" s="57"/>
      <c r="E4" s="56" t="e">
        <f>#REF!-#REF!-#REF!</f>
        <v>#REF!</v>
      </c>
      <c r="F4" s="57"/>
      <c r="G4" s="56" t="e">
        <f>#REF!-#REF!-#REF!</f>
        <v>#REF!</v>
      </c>
      <c r="H4" s="57"/>
      <c r="I4" s="56" t="e">
        <f>#REF!-#REF!-#REF!</f>
        <v>#REF!</v>
      </c>
      <c r="J4" s="57"/>
      <c r="K4" s="56" t="e">
        <f>#REF!-#REF!-#REF!</f>
        <v>#REF!</v>
      </c>
      <c r="L4" s="57"/>
      <c r="M4" s="56" t="e">
        <f>#REF!-#REF!-#REF!</f>
        <v>#REF!</v>
      </c>
      <c r="N4" s="57"/>
      <c r="O4" s="56" t="e">
        <f>#REF!-#REF!-#REF!</f>
        <v>#REF!</v>
      </c>
      <c r="P4" s="57"/>
      <c r="Q4" s="56" t="e">
        <f>#REF!-#REF!-#REF!</f>
        <v>#REF!</v>
      </c>
      <c r="R4" s="57"/>
      <c r="S4" s="56" t="e">
        <f>#REF!-#REF!-#REF!</f>
        <v>#REF!</v>
      </c>
      <c r="T4" s="57"/>
      <c r="U4" s="56" t="e">
        <f>#REF!-#REF!-#REF!</f>
        <v>#REF!</v>
      </c>
      <c r="V4" s="57"/>
      <c r="W4" s="56" t="e">
        <f>#REF!-#REF!-#REF!</f>
        <v>#REF!</v>
      </c>
      <c r="X4" s="57"/>
      <c r="Y4" s="56" t="e">
        <f>#REF!-#REF!-#REF!</f>
        <v>#REF!</v>
      </c>
      <c r="Z4" s="57"/>
      <c r="AA4" s="56" t="e">
        <f>#REF!-#REF!-#REF!</f>
        <v>#REF!</v>
      </c>
      <c r="AB4" s="57"/>
      <c r="AC4" s="56" t="e">
        <f>#REF!-#REF!-#REF!</f>
        <v>#REF!</v>
      </c>
      <c r="AD4" s="57"/>
      <c r="AE4" s="56" t="e">
        <f>#REF!-#REF!-#REF!</f>
        <v>#REF!</v>
      </c>
      <c r="AF4" s="118" t="e">
        <f>SUM(I4:O4)-C4</f>
        <v>#REF!</v>
      </c>
      <c r="AG4" s="64" t="e">
        <f>SUM(Q4:W4)-E4</f>
        <v>#REF!</v>
      </c>
      <c r="AH4" s="64" t="e">
        <f>SUM(Y4:AE4)-G4</f>
        <v>#REF!</v>
      </c>
    </row>
    <row r="5" spans="1:34" ht="15" customHeight="1">
      <c r="A5" s="11" t="s">
        <v>124</v>
      </c>
      <c r="B5" s="19"/>
      <c r="C5" s="58" t="e">
        <f>#REF!-SUM(#REF!)</f>
        <v>#REF!</v>
      </c>
      <c r="D5" s="57"/>
      <c r="E5" s="58" t="e">
        <f>#REF!-SUM(#REF!)</f>
        <v>#REF!</v>
      </c>
      <c r="F5" s="57"/>
      <c r="G5" s="58" t="e">
        <f>#REF!-SUM(#REF!)</f>
        <v>#REF!</v>
      </c>
      <c r="H5" s="57"/>
      <c r="I5" s="58" t="e">
        <f>#REF!-SUM(#REF!)</f>
        <v>#REF!</v>
      </c>
      <c r="J5" s="57"/>
      <c r="K5" s="58" t="e">
        <f>#REF!-SUM(#REF!)</f>
        <v>#REF!</v>
      </c>
      <c r="L5" s="57"/>
      <c r="M5" s="58" t="e">
        <f>#REF!-SUM(#REF!)</f>
        <v>#REF!</v>
      </c>
      <c r="N5" s="57"/>
      <c r="O5" s="58" t="e">
        <f>#REF!-SUM(#REF!)</f>
        <v>#REF!</v>
      </c>
      <c r="P5" s="57"/>
      <c r="Q5" s="58" t="e">
        <f>#REF!-SUM(#REF!)</f>
        <v>#REF!</v>
      </c>
      <c r="R5" s="57"/>
      <c r="S5" s="58" t="e">
        <f>#REF!-SUM(#REF!)</f>
        <v>#REF!</v>
      </c>
      <c r="T5" s="57"/>
      <c r="U5" s="58" t="e">
        <f>#REF!-SUM(#REF!)</f>
        <v>#REF!</v>
      </c>
      <c r="V5" s="57"/>
      <c r="W5" s="58" t="e">
        <f>#REF!-SUM(#REF!)</f>
        <v>#REF!</v>
      </c>
      <c r="X5" s="57"/>
      <c r="Y5" s="58" t="e">
        <f>#REF!-SUM(#REF!)</f>
        <v>#REF!</v>
      </c>
      <c r="Z5" s="57"/>
      <c r="AA5" s="58" t="e">
        <f>#REF!-SUM(#REF!)</f>
        <v>#REF!</v>
      </c>
      <c r="AB5" s="57"/>
      <c r="AC5" s="58" t="e">
        <f>#REF!-SUM(#REF!)</f>
        <v>#REF!</v>
      </c>
      <c r="AD5" s="57"/>
      <c r="AE5" s="58" t="e">
        <f>#REF!-SUM(#REF!)</f>
        <v>#REF!</v>
      </c>
      <c r="AF5" s="118" t="e">
        <f>SUM(I5:O5)-C5</f>
        <v>#REF!</v>
      </c>
      <c r="AG5" s="64" t="e">
        <f>SUM(Q5:W5)-E5</f>
        <v>#REF!</v>
      </c>
      <c r="AH5" s="64" t="e">
        <f>SUM(Y5:AE5)-G5</f>
        <v>#REF!</v>
      </c>
    </row>
  </sheetData>
  <mergeCells count="1">
    <mergeCell ref="AF2:AG2"/>
  </mergeCells>
  <printOptions horizontalCentered="1"/>
  <pageMargins left="0.3937007874015748" right="0.3937007874015748" top="1.1811023622047245" bottom="0.7874015748031497" header="0.5118110236220472" footer="0.5118110236220472"/>
  <pageSetup fitToHeight="1" fitToWidth="1" horizontalDpi="360" verticalDpi="36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41111">
    <pageSetUpPr fitToPage="1"/>
  </sheetPr>
  <dimension ref="A1:AH22"/>
  <sheetViews>
    <sheetView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33.7109375" style="0" customWidth="1"/>
    <col min="2" max="2" width="0.5625" style="0" customWidth="1"/>
    <col min="3" max="3" width="7.7109375" style="14" customWidth="1"/>
    <col min="4" max="4" width="0.5625" style="14" customWidth="1"/>
    <col min="5" max="5" width="7.7109375" style="14" customWidth="1"/>
    <col min="6" max="6" width="0.5625" style="14" customWidth="1"/>
    <col min="7" max="7" width="7.7109375" style="14" customWidth="1"/>
    <col min="8" max="8" width="0.5625" style="14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0.5625" style="0" customWidth="1"/>
    <col min="15" max="15" width="7.7109375" style="0" customWidth="1"/>
    <col min="16" max="16" width="0.5625" style="0" customWidth="1"/>
    <col min="17" max="17" width="7.7109375" style="0" customWidth="1"/>
    <col min="18" max="18" width="0.5625" style="0" customWidth="1"/>
    <col min="19" max="19" width="7.7109375" style="0" customWidth="1"/>
    <col min="20" max="20" width="0.5625" style="0" customWidth="1"/>
    <col min="21" max="21" width="7.7109375" style="0" customWidth="1"/>
    <col min="22" max="22" width="0.5625" style="0" customWidth="1"/>
    <col min="23" max="23" width="7.7109375" style="0" customWidth="1"/>
    <col min="24" max="24" width="0.5625" style="0" customWidth="1"/>
    <col min="25" max="25" width="7.7109375" style="0" customWidth="1"/>
    <col min="26" max="26" width="0.5625" style="0" customWidth="1"/>
    <col min="27" max="27" width="7.7109375" style="0" customWidth="1"/>
    <col min="28" max="28" width="0.5625" style="0" customWidth="1"/>
    <col min="29" max="29" width="7.7109375" style="0" customWidth="1"/>
    <col min="30" max="30" width="0.5625" style="0" customWidth="1"/>
    <col min="31" max="34" width="7.7109375" style="0" customWidth="1"/>
  </cols>
  <sheetData>
    <row r="1" spans="1:34" ht="19.5" customHeight="1">
      <c r="A1" s="60" t="s">
        <v>154</v>
      </c>
      <c r="C1" s="113" t="e">
        <f>SUMSQ(C5:C18)</f>
        <v>#REF!</v>
      </c>
      <c r="D1" s="114"/>
      <c r="E1" s="113" t="e">
        <f>SUMSQ(E5:E18)</f>
        <v>#REF!</v>
      </c>
      <c r="F1" s="114"/>
      <c r="G1" s="113" t="e">
        <f>SUMSQ(G5:G18)</f>
        <v>#REF!</v>
      </c>
      <c r="H1" s="114"/>
      <c r="I1" s="113" t="e">
        <f>SUMSQ(I5:I18)</f>
        <v>#REF!</v>
      </c>
      <c r="J1" s="115"/>
      <c r="K1" s="113" t="e">
        <f>SUMSQ(K5:K18)</f>
        <v>#REF!</v>
      </c>
      <c r="L1" s="115"/>
      <c r="M1" s="113" t="e">
        <f>SUMSQ(M5:M18)</f>
        <v>#REF!</v>
      </c>
      <c r="N1" s="115"/>
      <c r="O1" s="113" t="e">
        <f>SUMSQ(O5:O18)</f>
        <v>#REF!</v>
      </c>
      <c r="P1" s="115"/>
      <c r="Q1" s="113" t="e">
        <f>SUMSQ(Q5:Q18)</f>
        <v>#REF!</v>
      </c>
      <c r="R1" s="115"/>
      <c r="S1" s="113" t="e">
        <f>SUMSQ(S5:S18)</f>
        <v>#REF!</v>
      </c>
      <c r="T1" s="115"/>
      <c r="U1" s="113" t="e">
        <f>SUMSQ(U5:U18)</f>
        <v>#REF!</v>
      </c>
      <c r="V1" s="115"/>
      <c r="W1" s="113" t="e">
        <f>SUMSQ(W5:W18)</f>
        <v>#REF!</v>
      </c>
      <c r="X1" s="115"/>
      <c r="Y1" s="113" t="e">
        <f>SUMSQ(Y5:Y18)</f>
        <v>#REF!</v>
      </c>
      <c r="Z1" s="115"/>
      <c r="AA1" s="113" t="e">
        <f>SUMSQ(AA5:AA18)</f>
        <v>#REF!</v>
      </c>
      <c r="AB1" s="115"/>
      <c r="AC1" s="113" t="e">
        <f>SUMSQ(AC5:AC18)</f>
        <v>#REF!</v>
      </c>
      <c r="AD1" s="115"/>
      <c r="AE1" s="113" t="e">
        <f>SUMSQ(AE5:AE18)</f>
        <v>#REF!</v>
      </c>
      <c r="AF1" s="113" t="e">
        <f>SUMSQ(AF5:AF18)</f>
        <v>#REF!</v>
      </c>
      <c r="AG1" s="113" t="e">
        <f>SUMSQ(AG5:AG18)</f>
        <v>#REF!</v>
      </c>
      <c r="AH1" s="113" t="e">
        <f>SUMSQ(AH5:AH18)</f>
        <v>#REF!</v>
      </c>
    </row>
    <row r="2" spans="2:33" ht="19.5" customHeight="1" thickBot="1">
      <c r="B2" s="19"/>
      <c r="D2" s="28"/>
      <c r="F2" s="28"/>
      <c r="H2" s="28"/>
      <c r="I2" s="26" t="s">
        <v>0</v>
      </c>
      <c r="J2" s="26"/>
      <c r="K2" s="5"/>
      <c r="L2" s="5"/>
      <c r="M2" s="5"/>
      <c r="N2" s="5"/>
      <c r="O2" s="5"/>
      <c r="P2" s="19"/>
      <c r="Q2" s="26" t="s">
        <v>1</v>
      </c>
      <c r="R2" s="26"/>
      <c r="S2" s="5"/>
      <c r="T2" s="5"/>
      <c r="U2" s="5"/>
      <c r="V2" s="5"/>
      <c r="W2" s="5"/>
      <c r="X2" s="19"/>
      <c r="Y2" s="26" t="s">
        <v>59</v>
      </c>
      <c r="Z2" s="26"/>
      <c r="AA2" s="5"/>
      <c r="AB2" s="5"/>
      <c r="AC2" s="5"/>
      <c r="AD2" s="5"/>
      <c r="AE2" s="5"/>
      <c r="AF2" s="132" t="s">
        <v>32</v>
      </c>
      <c r="AG2" s="133"/>
    </row>
    <row r="3" spans="1:34" ht="19.5" customHeight="1" thickBot="1">
      <c r="A3" s="5" t="s">
        <v>2</v>
      </c>
      <c r="B3" s="19"/>
      <c r="C3" s="16" t="s">
        <v>4</v>
      </c>
      <c r="D3" s="35"/>
      <c r="E3" s="16" t="s">
        <v>5</v>
      </c>
      <c r="F3" s="35"/>
      <c r="G3" s="16" t="s">
        <v>83</v>
      </c>
      <c r="H3" s="35"/>
      <c r="I3" s="5" t="s">
        <v>6</v>
      </c>
      <c r="J3" s="19"/>
      <c r="K3" s="5" t="s">
        <v>7</v>
      </c>
      <c r="L3" s="19"/>
      <c r="M3" s="5" t="s">
        <v>8</v>
      </c>
      <c r="N3" s="19"/>
      <c r="O3" s="5" t="s">
        <v>9</v>
      </c>
      <c r="P3" s="19"/>
      <c r="Q3" s="5" t="s">
        <v>6</v>
      </c>
      <c r="R3" s="19"/>
      <c r="S3" s="5" t="s">
        <v>7</v>
      </c>
      <c r="T3" s="19"/>
      <c r="U3" s="5" t="s">
        <v>8</v>
      </c>
      <c r="V3" s="19"/>
      <c r="W3" s="5" t="s">
        <v>9</v>
      </c>
      <c r="X3" s="19"/>
      <c r="Y3" s="5" t="s">
        <v>6</v>
      </c>
      <c r="Z3" s="19"/>
      <c r="AA3" s="5" t="s">
        <v>7</v>
      </c>
      <c r="AB3" s="19"/>
      <c r="AC3" s="5" t="s">
        <v>8</v>
      </c>
      <c r="AD3" s="19"/>
      <c r="AE3" s="5" t="s">
        <v>9</v>
      </c>
      <c r="AF3" s="117">
        <v>1997</v>
      </c>
      <c r="AG3" s="62">
        <v>1998</v>
      </c>
      <c r="AH3" s="62">
        <v>1999</v>
      </c>
    </row>
    <row r="4" spans="1:33" ht="15" customHeight="1">
      <c r="A4" s="32" t="s">
        <v>155</v>
      </c>
      <c r="B4" s="19"/>
      <c r="C4" s="35"/>
      <c r="D4" s="35"/>
      <c r="E4" s="35"/>
      <c r="F4" s="35"/>
      <c r="G4" s="35"/>
      <c r="H4" s="35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17"/>
      <c r="AG4" s="62"/>
    </row>
    <row r="5" spans="1:34" ht="15" customHeight="1">
      <c r="A5" s="1" t="s">
        <v>113</v>
      </c>
      <c r="B5" s="19"/>
      <c r="C5" s="57" t="e">
        <f>#REF!-SUM(#REF!)</f>
        <v>#REF!</v>
      </c>
      <c r="D5" s="57"/>
      <c r="E5" s="57" t="e">
        <f>#REF!-SUM(#REF!)</f>
        <v>#REF!</v>
      </c>
      <c r="F5" s="57"/>
      <c r="G5" s="57" t="e">
        <f>#REF!-SUM(#REF!)</f>
        <v>#REF!</v>
      </c>
      <c r="H5" s="57"/>
      <c r="I5" s="57" t="e">
        <f>#REF!-SUM(#REF!)</f>
        <v>#REF!</v>
      </c>
      <c r="J5" s="57"/>
      <c r="K5" s="57" t="e">
        <f>#REF!-SUM(#REF!)</f>
        <v>#REF!</v>
      </c>
      <c r="L5" s="57"/>
      <c r="M5" s="57" t="e">
        <f>#REF!-SUM(#REF!)</f>
        <v>#REF!</v>
      </c>
      <c r="N5" s="57"/>
      <c r="O5" s="57" t="e">
        <f>#REF!-SUM(#REF!)</f>
        <v>#REF!</v>
      </c>
      <c r="P5" s="57"/>
      <c r="Q5" s="57" t="e">
        <f>#REF!-SUM(#REF!)</f>
        <v>#REF!</v>
      </c>
      <c r="R5" s="57"/>
      <c r="S5" s="57" t="e">
        <f>#REF!-SUM(#REF!)</f>
        <v>#REF!</v>
      </c>
      <c r="T5" s="57"/>
      <c r="U5" s="57" t="e">
        <f>#REF!-SUM(#REF!)</f>
        <v>#REF!</v>
      </c>
      <c r="V5" s="57"/>
      <c r="W5" s="57" t="e">
        <f>#REF!-SUM(#REF!)</f>
        <v>#REF!</v>
      </c>
      <c r="X5" s="57"/>
      <c r="Y5" s="57" t="e">
        <f>#REF!-SUM(#REF!)</f>
        <v>#REF!</v>
      </c>
      <c r="Z5" s="57"/>
      <c r="AA5" s="57" t="e">
        <f>#REF!-SUM(#REF!)</f>
        <v>#REF!</v>
      </c>
      <c r="AB5" s="57"/>
      <c r="AC5" s="57" t="e">
        <f>#REF!-SUM(#REF!)</f>
        <v>#REF!</v>
      </c>
      <c r="AD5" s="57"/>
      <c r="AE5" s="57" t="e">
        <f>#REF!-SUM(#REF!)</f>
        <v>#REF!</v>
      </c>
      <c r="AF5" s="118" t="e">
        <f>SUM(I5:O5)-C5</f>
        <v>#REF!</v>
      </c>
      <c r="AG5" s="64" t="e">
        <f>SUM(Q5:W5)-E5</f>
        <v>#REF!</v>
      </c>
      <c r="AH5" s="64" t="e">
        <f>SUM(Y5:AE5)-G5</f>
        <v>#REF!</v>
      </c>
    </row>
    <row r="6" spans="1:34" ht="15" customHeight="1">
      <c r="A6" s="43" t="s">
        <v>114</v>
      </c>
      <c r="B6" s="19"/>
      <c r="C6" s="57" t="e">
        <f>#REF!-SUM(#REF!)</f>
        <v>#REF!</v>
      </c>
      <c r="D6" s="57"/>
      <c r="E6" s="57" t="e">
        <f>#REF!-SUM(#REF!)</f>
        <v>#REF!</v>
      </c>
      <c r="F6" s="57"/>
      <c r="G6" s="57" t="e">
        <f>#REF!-SUM(#REF!)</f>
        <v>#REF!</v>
      </c>
      <c r="H6" s="57"/>
      <c r="I6" s="57" t="e">
        <f>#REF!-SUM(#REF!)</f>
        <v>#REF!</v>
      </c>
      <c r="J6" s="57"/>
      <c r="K6" s="57" t="e">
        <f>#REF!-SUM(#REF!)</f>
        <v>#REF!</v>
      </c>
      <c r="L6" s="57"/>
      <c r="M6" s="57" t="e">
        <f>#REF!-SUM(#REF!)</f>
        <v>#REF!</v>
      </c>
      <c r="N6" s="57"/>
      <c r="O6" s="57" t="e">
        <f>#REF!-SUM(#REF!)</f>
        <v>#REF!</v>
      </c>
      <c r="P6" s="57"/>
      <c r="Q6" s="57" t="e">
        <f>#REF!-SUM(#REF!)</f>
        <v>#REF!</v>
      </c>
      <c r="R6" s="57"/>
      <c r="S6" s="57" t="e">
        <f>#REF!-SUM(#REF!)</f>
        <v>#REF!</v>
      </c>
      <c r="T6" s="57"/>
      <c r="U6" s="57" t="e">
        <f>#REF!-SUM(#REF!)</f>
        <v>#REF!</v>
      </c>
      <c r="V6" s="57"/>
      <c r="W6" s="57" t="e">
        <f>#REF!-SUM(#REF!)</f>
        <v>#REF!</v>
      </c>
      <c r="X6" s="57"/>
      <c r="Y6" s="57" t="e">
        <f>#REF!-SUM(#REF!)</f>
        <v>#REF!</v>
      </c>
      <c r="Z6" s="57"/>
      <c r="AA6" s="57" t="e">
        <f>#REF!-SUM(#REF!)</f>
        <v>#REF!</v>
      </c>
      <c r="AB6" s="57"/>
      <c r="AC6" s="57" t="e">
        <f>#REF!-SUM(#REF!)</f>
        <v>#REF!</v>
      </c>
      <c r="AD6" s="57"/>
      <c r="AE6" s="57" t="e">
        <f>#REF!-SUM(#REF!)</f>
        <v>#REF!</v>
      </c>
      <c r="AF6" s="118" t="e">
        <f>SUM(I6:O6)-C6</f>
        <v>#REF!</v>
      </c>
      <c r="AG6" s="64" t="e">
        <f>SUM(Q6:W6)-E6</f>
        <v>#REF!</v>
      </c>
      <c r="AH6" s="64" t="e">
        <f>SUM(Y6:AE6)-G6</f>
        <v>#REF!</v>
      </c>
    </row>
    <row r="7" spans="1:34" ht="15" customHeight="1">
      <c r="A7" s="43" t="s">
        <v>135</v>
      </c>
      <c r="B7" s="19"/>
      <c r="C7" s="57" t="e">
        <f>#REF!-(#REF!-(#REF!+#REF!))</f>
        <v>#REF!</v>
      </c>
      <c r="D7" s="57"/>
      <c r="E7" s="57" t="e">
        <f>#REF!-(#REF!-(#REF!+#REF!))</f>
        <v>#REF!</v>
      </c>
      <c r="F7" s="57"/>
      <c r="G7" s="57" t="e">
        <f>#REF!-(#REF!-(#REF!+#REF!))</f>
        <v>#REF!</v>
      </c>
      <c r="H7" s="57"/>
      <c r="I7" s="57" t="e">
        <f>#REF!-(#REF!-(#REF!+#REF!))</f>
        <v>#REF!</v>
      </c>
      <c r="J7" s="57"/>
      <c r="K7" s="57" t="e">
        <f>#REF!-(#REF!-(#REF!+#REF!))</f>
        <v>#REF!</v>
      </c>
      <c r="L7" s="57"/>
      <c r="M7" s="57" t="e">
        <f>#REF!-(#REF!-(#REF!+#REF!))</f>
        <v>#REF!</v>
      </c>
      <c r="N7" s="57"/>
      <c r="O7" s="57" t="e">
        <f>#REF!-(#REF!-(#REF!+#REF!))</f>
        <v>#REF!</v>
      </c>
      <c r="P7" s="57"/>
      <c r="Q7" s="57" t="e">
        <f>#REF!-(#REF!-(#REF!+#REF!))</f>
        <v>#REF!</v>
      </c>
      <c r="R7" s="57"/>
      <c r="S7" s="57" t="e">
        <f>#REF!-(#REF!-(#REF!+#REF!))</f>
        <v>#REF!</v>
      </c>
      <c r="T7" s="57"/>
      <c r="U7" s="57" t="e">
        <f>#REF!-(#REF!-(#REF!+#REF!))</f>
        <v>#REF!</v>
      </c>
      <c r="V7" s="57"/>
      <c r="W7" s="57" t="e">
        <f>#REF!-(#REF!-(#REF!+#REF!))</f>
        <v>#REF!</v>
      </c>
      <c r="X7" s="57"/>
      <c r="Y7" s="57" t="e">
        <f>#REF!-(#REF!-(#REF!+#REF!))</f>
        <v>#REF!</v>
      </c>
      <c r="Z7" s="57"/>
      <c r="AA7" s="57" t="e">
        <f>#REF!-(#REF!-(#REF!+#REF!))</f>
        <v>#REF!</v>
      </c>
      <c r="AB7" s="57"/>
      <c r="AC7" s="57" t="e">
        <f>#REF!-(#REF!-(#REF!+#REF!))</f>
        <v>#REF!</v>
      </c>
      <c r="AD7" s="57"/>
      <c r="AE7" s="57" t="e">
        <f>#REF!-(#REF!-(#REF!+#REF!))</f>
        <v>#REF!</v>
      </c>
      <c r="AF7" s="118"/>
      <c r="AG7" s="64"/>
      <c r="AH7" s="64"/>
    </row>
    <row r="8" spans="1:34" ht="15" customHeight="1">
      <c r="A8" s="11" t="s">
        <v>136</v>
      </c>
      <c r="B8" s="19"/>
      <c r="C8" s="58" t="e">
        <f>#REF!-(#REF!-#REF!)</f>
        <v>#REF!</v>
      </c>
      <c r="D8" s="57"/>
      <c r="E8" s="58" t="e">
        <f>#REF!-(#REF!-#REF!)</f>
        <v>#REF!</v>
      </c>
      <c r="F8" s="57"/>
      <c r="G8" s="58" t="e">
        <f>#REF!-(#REF!-#REF!)</f>
        <v>#REF!</v>
      </c>
      <c r="H8" s="57"/>
      <c r="I8" s="58" t="e">
        <f>#REF!-(#REF!-#REF!)</f>
        <v>#REF!</v>
      </c>
      <c r="J8" s="57"/>
      <c r="K8" s="58" t="e">
        <f>#REF!-(#REF!-#REF!)</f>
        <v>#REF!</v>
      </c>
      <c r="L8" s="57"/>
      <c r="M8" s="58" t="e">
        <f>#REF!-(#REF!-#REF!)</f>
        <v>#REF!</v>
      </c>
      <c r="N8" s="57"/>
      <c r="O8" s="58" t="e">
        <f>#REF!-(#REF!-#REF!)</f>
        <v>#REF!</v>
      </c>
      <c r="P8" s="57"/>
      <c r="Q8" s="58" t="e">
        <f>#REF!-(#REF!-#REF!)</f>
        <v>#REF!</v>
      </c>
      <c r="R8" s="57"/>
      <c r="S8" s="58" t="e">
        <f>#REF!-(#REF!-#REF!)</f>
        <v>#REF!</v>
      </c>
      <c r="T8" s="57"/>
      <c r="U8" s="58" t="e">
        <f>#REF!-(#REF!-#REF!)</f>
        <v>#REF!</v>
      </c>
      <c r="V8" s="57"/>
      <c r="W8" s="58" t="e">
        <f>#REF!-(#REF!-#REF!)</f>
        <v>#REF!</v>
      </c>
      <c r="X8" s="57"/>
      <c r="Y8" s="58" t="e">
        <f>#REF!-(#REF!-#REF!)</f>
        <v>#REF!</v>
      </c>
      <c r="Z8" s="57"/>
      <c r="AA8" s="58" t="e">
        <f>#REF!-(#REF!-#REF!)</f>
        <v>#REF!</v>
      </c>
      <c r="AB8" s="57"/>
      <c r="AC8" s="58" t="e">
        <f>#REF!-(#REF!-#REF!)</f>
        <v>#REF!</v>
      </c>
      <c r="AD8" s="57"/>
      <c r="AE8" s="58" t="e">
        <f>#REF!-(#REF!-#REF!)</f>
        <v>#REF!</v>
      </c>
      <c r="AF8" s="118" t="e">
        <f>SUM(I8:O8)-C8</f>
        <v>#REF!</v>
      </c>
      <c r="AG8" s="64" t="e">
        <f>SUM(Q8:W8)-E8</f>
        <v>#REF!</v>
      </c>
      <c r="AH8" s="64" t="e">
        <f>SUM(Y8:AE8)-G8</f>
        <v>#REF!</v>
      </c>
    </row>
    <row r="9" spans="1:34" ht="15" customHeight="1">
      <c r="A9" s="32" t="s">
        <v>156</v>
      </c>
      <c r="B9" s="19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118"/>
      <c r="AG9" s="64"/>
      <c r="AH9" s="64"/>
    </row>
    <row r="10" spans="1:34" ht="15" customHeight="1">
      <c r="A10" s="43" t="s">
        <v>139</v>
      </c>
      <c r="B10" s="19"/>
      <c r="C10" s="56" t="e">
        <f>#REF!-#REF!</f>
        <v>#REF!</v>
      </c>
      <c r="D10" s="57"/>
      <c r="E10" s="56" t="e">
        <f>#REF!-#REF!</f>
        <v>#REF!</v>
      </c>
      <c r="F10" s="57"/>
      <c r="G10" s="56" t="e">
        <f>#REF!-#REF!</f>
        <v>#REF!</v>
      </c>
      <c r="H10" s="57"/>
      <c r="I10" s="56" t="e">
        <f>#REF!-#REF!</f>
        <v>#REF!</v>
      </c>
      <c r="J10" s="57"/>
      <c r="K10" s="56" t="e">
        <f>#REF!-#REF!</f>
        <v>#REF!</v>
      </c>
      <c r="L10" s="57"/>
      <c r="M10" s="56" t="e">
        <f>#REF!-#REF!</f>
        <v>#REF!</v>
      </c>
      <c r="N10" s="57"/>
      <c r="O10" s="56" t="e">
        <f>#REF!-#REF!</f>
        <v>#REF!</v>
      </c>
      <c r="P10" s="57"/>
      <c r="Q10" s="56" t="e">
        <f>#REF!-#REF!</f>
        <v>#REF!</v>
      </c>
      <c r="R10" s="57"/>
      <c r="S10" s="56" t="e">
        <f>#REF!-#REF!</f>
        <v>#REF!</v>
      </c>
      <c r="T10" s="57"/>
      <c r="U10" s="56" t="e">
        <f>#REF!-#REF!</f>
        <v>#REF!</v>
      </c>
      <c r="V10" s="57"/>
      <c r="W10" s="56" t="e">
        <f>#REF!-#REF!</f>
        <v>#REF!</v>
      </c>
      <c r="X10" s="57"/>
      <c r="Y10" s="56" t="e">
        <f>#REF!-#REF!</f>
        <v>#REF!</v>
      </c>
      <c r="Z10" s="57"/>
      <c r="AA10" s="56" t="e">
        <f>#REF!-#REF!</f>
        <v>#REF!</v>
      </c>
      <c r="AB10" s="57"/>
      <c r="AC10" s="56" t="e">
        <f>#REF!-#REF!</f>
        <v>#REF!</v>
      </c>
      <c r="AD10" s="57"/>
      <c r="AE10" s="56" t="e">
        <f>#REF!-#REF!</f>
        <v>#REF!</v>
      </c>
      <c r="AF10" s="118" t="e">
        <f>SUM(I10:O10)-C10</f>
        <v>#REF!</v>
      </c>
      <c r="AG10" s="64" t="e">
        <f>SUM(Q10:W10)-E10</f>
        <v>#REF!</v>
      </c>
      <c r="AH10" s="64" t="e">
        <f>SUM(Y10:AE10)-G10</f>
        <v>#REF!</v>
      </c>
    </row>
    <row r="11" spans="1:34" ht="15" customHeight="1">
      <c r="A11" s="43" t="s">
        <v>113</v>
      </c>
      <c r="B11" s="19"/>
      <c r="C11" s="57" t="e">
        <f>#REF!-#REF!</f>
        <v>#REF!</v>
      </c>
      <c r="D11" s="57"/>
      <c r="E11" s="57" t="e">
        <f>#REF!-#REF!</f>
        <v>#REF!</v>
      </c>
      <c r="F11" s="57"/>
      <c r="G11" s="57" t="e">
        <f>#REF!-#REF!</f>
        <v>#REF!</v>
      </c>
      <c r="H11" s="57"/>
      <c r="I11" s="57" t="e">
        <f>#REF!-#REF!</f>
        <v>#REF!</v>
      </c>
      <c r="J11" s="57"/>
      <c r="K11" s="57" t="e">
        <f>#REF!-#REF!</f>
        <v>#REF!</v>
      </c>
      <c r="L11" s="57"/>
      <c r="M11" s="57" t="e">
        <f>#REF!-#REF!</f>
        <v>#REF!</v>
      </c>
      <c r="N11" s="57"/>
      <c r="O11" s="57" t="e">
        <f>#REF!-#REF!</f>
        <v>#REF!</v>
      </c>
      <c r="P11" s="57"/>
      <c r="Q11" s="57" t="e">
        <f>#REF!-#REF!</f>
        <v>#REF!</v>
      </c>
      <c r="R11" s="57"/>
      <c r="S11" s="57" t="e">
        <f>#REF!-#REF!</f>
        <v>#REF!</v>
      </c>
      <c r="T11" s="57"/>
      <c r="U11" s="57" t="e">
        <f>#REF!-#REF!</f>
        <v>#REF!</v>
      </c>
      <c r="V11" s="57"/>
      <c r="W11" s="57" t="e">
        <f>#REF!-#REF!</f>
        <v>#REF!</v>
      </c>
      <c r="X11" s="57"/>
      <c r="Y11" s="57" t="e">
        <f>#REF!-#REF!</f>
        <v>#REF!</v>
      </c>
      <c r="Z11" s="57"/>
      <c r="AA11" s="57" t="e">
        <f>#REF!-#REF!</f>
        <v>#REF!</v>
      </c>
      <c r="AB11" s="57"/>
      <c r="AC11" s="57" t="e">
        <f>#REF!-#REF!</f>
        <v>#REF!</v>
      </c>
      <c r="AD11" s="57"/>
      <c r="AE11" s="57" t="e">
        <f>#REF!-#REF!</f>
        <v>#REF!</v>
      </c>
      <c r="AF11" s="118" t="e">
        <f>SUM(I11:O11)-C11</f>
        <v>#REF!</v>
      </c>
      <c r="AG11" s="64" t="e">
        <f>SUM(Q11:W11)-E11</f>
        <v>#REF!</v>
      </c>
      <c r="AH11" s="64" t="e">
        <f>SUM(Y11:AE11)-G11</f>
        <v>#REF!</v>
      </c>
    </row>
    <row r="12" spans="1:34" ht="15" customHeight="1">
      <c r="A12" s="43" t="s">
        <v>114</v>
      </c>
      <c r="B12" s="19"/>
      <c r="C12" s="57" t="e">
        <f>#REF!-SUM(#REF!)</f>
        <v>#REF!</v>
      </c>
      <c r="D12" s="57"/>
      <c r="E12" s="57" t="e">
        <f>#REF!-SUM(#REF!)</f>
        <v>#REF!</v>
      </c>
      <c r="F12" s="57"/>
      <c r="G12" s="57" t="e">
        <f>#REF!-SUM(#REF!)</f>
        <v>#REF!</v>
      </c>
      <c r="H12" s="57"/>
      <c r="I12" s="57" t="e">
        <f>#REF!-SUM(#REF!)</f>
        <v>#REF!</v>
      </c>
      <c r="J12" s="57"/>
      <c r="K12" s="57" t="e">
        <f>#REF!-SUM(#REF!)</f>
        <v>#REF!</v>
      </c>
      <c r="L12" s="57"/>
      <c r="M12" s="57" t="e">
        <f>#REF!-SUM(#REF!)</f>
        <v>#REF!</v>
      </c>
      <c r="N12" s="57"/>
      <c r="O12" s="57" t="e">
        <f>#REF!-SUM(#REF!)</f>
        <v>#REF!</v>
      </c>
      <c r="P12" s="57"/>
      <c r="Q12" s="57" t="e">
        <f>#REF!-SUM(#REF!)</f>
        <v>#REF!</v>
      </c>
      <c r="R12" s="57"/>
      <c r="S12" s="57" t="e">
        <f>#REF!-SUM(#REF!)</f>
        <v>#REF!</v>
      </c>
      <c r="T12" s="57"/>
      <c r="U12" s="57" t="e">
        <f>#REF!-SUM(#REF!)</f>
        <v>#REF!</v>
      </c>
      <c r="V12" s="57"/>
      <c r="W12" s="57" t="e">
        <f>#REF!-SUM(#REF!)</f>
        <v>#REF!</v>
      </c>
      <c r="X12" s="57"/>
      <c r="Y12" s="57" t="e">
        <f>#REF!-SUM(#REF!)</f>
        <v>#REF!</v>
      </c>
      <c r="Z12" s="57"/>
      <c r="AA12" s="57" t="e">
        <f>#REF!-SUM(#REF!)</f>
        <v>#REF!</v>
      </c>
      <c r="AB12" s="57"/>
      <c r="AC12" s="57" t="e">
        <f>#REF!-SUM(#REF!)</f>
        <v>#REF!</v>
      </c>
      <c r="AD12" s="57"/>
      <c r="AE12" s="57" t="e">
        <f>#REF!-SUM(#REF!)</f>
        <v>#REF!</v>
      </c>
      <c r="AF12" s="118" t="e">
        <f>SUM(I12:O12)-C12</f>
        <v>#REF!</v>
      </c>
      <c r="AG12" s="64" t="e">
        <f>SUM(Q12:W12)-E12</f>
        <v>#REF!</v>
      </c>
      <c r="AH12" s="64" t="e">
        <f>SUM(Y12:AE12)-G12</f>
        <v>#REF!</v>
      </c>
    </row>
    <row r="13" spans="1:34" s="12" customFormat="1" ht="15" customHeight="1">
      <c r="A13" s="11" t="s">
        <v>137</v>
      </c>
      <c r="B13" s="19"/>
      <c r="C13" s="58" t="e">
        <f>#REF!-(#REF!-#REF!)</f>
        <v>#REF!</v>
      </c>
      <c r="D13" s="59"/>
      <c r="E13" s="58" t="e">
        <f>#REF!-(#REF!-#REF!)</f>
        <v>#REF!</v>
      </c>
      <c r="F13" s="59"/>
      <c r="G13" s="58" t="e">
        <f>#REF!-(#REF!-#REF!)</f>
        <v>#REF!</v>
      </c>
      <c r="H13" s="59"/>
      <c r="I13" s="58" t="e">
        <f>#REF!-(#REF!-#REF!)</f>
        <v>#REF!</v>
      </c>
      <c r="J13" s="59"/>
      <c r="K13" s="58" t="e">
        <f>#REF!-(#REF!-#REF!)</f>
        <v>#REF!</v>
      </c>
      <c r="L13" s="59"/>
      <c r="M13" s="58" t="e">
        <f>#REF!-(#REF!-#REF!)</f>
        <v>#REF!</v>
      </c>
      <c r="N13" s="59"/>
      <c r="O13" s="58" t="e">
        <f>#REF!-(#REF!-#REF!)</f>
        <v>#REF!</v>
      </c>
      <c r="P13" s="59"/>
      <c r="Q13" s="58" t="e">
        <f>#REF!-(#REF!-#REF!)</f>
        <v>#REF!</v>
      </c>
      <c r="R13" s="59"/>
      <c r="S13" s="58" t="e">
        <f>#REF!-(#REF!-#REF!)</f>
        <v>#REF!</v>
      </c>
      <c r="T13" s="59"/>
      <c r="U13" s="58" t="e">
        <f>#REF!-(#REF!-#REF!)</f>
        <v>#REF!</v>
      </c>
      <c r="V13" s="59"/>
      <c r="W13" s="58" t="e">
        <f>#REF!-(#REF!-#REF!)</f>
        <v>#REF!</v>
      </c>
      <c r="X13" s="59"/>
      <c r="Y13" s="58" t="e">
        <f>#REF!-(#REF!-#REF!)</f>
        <v>#REF!</v>
      </c>
      <c r="Z13" s="59"/>
      <c r="AA13" s="58" t="e">
        <f>#REF!-(#REF!-#REF!)</f>
        <v>#REF!</v>
      </c>
      <c r="AB13" s="59"/>
      <c r="AC13" s="58" t="e">
        <f>#REF!-(#REF!-#REF!)</f>
        <v>#REF!</v>
      </c>
      <c r="AD13" s="59"/>
      <c r="AE13" s="58" t="e">
        <f>#REF!-(#REF!-#REF!)</f>
        <v>#REF!</v>
      </c>
      <c r="AF13" s="118" t="e">
        <f>SUM(I13:O13)-C13</f>
        <v>#REF!</v>
      </c>
      <c r="AG13" s="64" t="e">
        <f>SUM(Q13:W13)-E13</f>
        <v>#REF!</v>
      </c>
      <c r="AH13" s="64" t="e">
        <f>SUM(Y13:AE13)-G13</f>
        <v>#REF!</v>
      </c>
    </row>
    <row r="14" spans="1:34" s="12" customFormat="1" ht="15" customHeight="1">
      <c r="A14" s="32" t="s">
        <v>157</v>
      </c>
      <c r="B14" s="19"/>
      <c r="C14" s="57"/>
      <c r="D14" s="59"/>
      <c r="E14" s="57"/>
      <c r="F14" s="59"/>
      <c r="G14" s="57"/>
      <c r="H14" s="59"/>
      <c r="I14" s="57"/>
      <c r="J14" s="59"/>
      <c r="K14" s="57"/>
      <c r="L14" s="59"/>
      <c r="M14" s="57"/>
      <c r="N14" s="59"/>
      <c r="O14" s="57"/>
      <c r="P14" s="59"/>
      <c r="Q14" s="57"/>
      <c r="R14" s="59"/>
      <c r="S14" s="57"/>
      <c r="T14" s="59"/>
      <c r="U14" s="57"/>
      <c r="V14" s="59"/>
      <c r="W14" s="57"/>
      <c r="X14" s="59"/>
      <c r="Y14" s="57"/>
      <c r="Z14" s="59"/>
      <c r="AA14" s="57"/>
      <c r="AB14" s="59"/>
      <c r="AC14" s="57"/>
      <c r="AD14" s="59"/>
      <c r="AE14" s="57"/>
      <c r="AF14" s="118"/>
      <c r="AG14" s="64"/>
      <c r="AH14" s="64"/>
    </row>
    <row r="15" spans="1:34" s="12" customFormat="1" ht="15" customHeight="1">
      <c r="A15" s="43" t="s">
        <v>139</v>
      </c>
      <c r="B15" s="19"/>
      <c r="C15" s="56" t="e">
        <f>#REF!-#REF!</f>
        <v>#REF!</v>
      </c>
      <c r="D15" s="59"/>
      <c r="E15" s="56" t="e">
        <f>#REF!-#REF!</f>
        <v>#REF!</v>
      </c>
      <c r="F15" s="59"/>
      <c r="G15" s="56" t="e">
        <f>#REF!-#REF!</f>
        <v>#REF!</v>
      </c>
      <c r="H15" s="59"/>
      <c r="I15" s="56" t="e">
        <f>#REF!-#REF!</f>
        <v>#REF!</v>
      </c>
      <c r="J15" s="59"/>
      <c r="K15" s="56" t="e">
        <f>#REF!-#REF!</f>
        <v>#REF!</v>
      </c>
      <c r="L15" s="59"/>
      <c r="M15" s="56" t="e">
        <f>#REF!-#REF!</f>
        <v>#REF!</v>
      </c>
      <c r="N15" s="59"/>
      <c r="O15" s="56" t="e">
        <f>#REF!-#REF!</f>
        <v>#REF!</v>
      </c>
      <c r="P15" s="59"/>
      <c r="Q15" s="56" t="e">
        <f>#REF!-#REF!</f>
        <v>#REF!</v>
      </c>
      <c r="R15" s="59"/>
      <c r="S15" s="56" t="e">
        <f>#REF!-#REF!</f>
        <v>#REF!</v>
      </c>
      <c r="T15" s="59"/>
      <c r="U15" s="56" t="e">
        <f>#REF!-#REF!</f>
        <v>#REF!</v>
      </c>
      <c r="V15" s="59"/>
      <c r="W15" s="56" t="e">
        <f>#REF!-#REF!</f>
        <v>#REF!</v>
      </c>
      <c r="X15" s="59"/>
      <c r="Y15" s="56" t="e">
        <f>#REF!-#REF!</f>
        <v>#REF!</v>
      </c>
      <c r="Z15" s="59"/>
      <c r="AA15" s="56" t="e">
        <f>#REF!-#REF!</f>
        <v>#REF!</v>
      </c>
      <c r="AB15" s="59"/>
      <c r="AC15" s="56" t="e">
        <f>#REF!-#REF!</f>
        <v>#REF!</v>
      </c>
      <c r="AD15" s="59"/>
      <c r="AE15" s="56" t="e">
        <f>#REF!-#REF!</f>
        <v>#REF!</v>
      </c>
      <c r="AF15" s="118" t="e">
        <f>SUM(I15:O15)-C15</f>
        <v>#REF!</v>
      </c>
      <c r="AG15" s="64" t="e">
        <f>SUM(Q15:W15)-E15</f>
        <v>#REF!</v>
      </c>
      <c r="AH15" s="64" t="e">
        <f>SUM(Y15:AE15)-G15</f>
        <v>#REF!</v>
      </c>
    </row>
    <row r="16" spans="1:34" s="12" customFormat="1" ht="15" customHeight="1">
      <c r="A16" s="43" t="s">
        <v>113</v>
      </c>
      <c r="B16" s="19"/>
      <c r="C16" s="57" t="e">
        <f>#REF!-SUM(#REF!)</f>
        <v>#REF!</v>
      </c>
      <c r="D16" s="59"/>
      <c r="E16" s="57" t="e">
        <f>#REF!-SUM(#REF!)</f>
        <v>#REF!</v>
      </c>
      <c r="F16" s="59"/>
      <c r="G16" s="57" t="e">
        <f>#REF!-SUM(#REF!)</f>
        <v>#REF!</v>
      </c>
      <c r="H16" s="59"/>
      <c r="I16" s="57" t="e">
        <f>#REF!-SUM(#REF!)</f>
        <v>#REF!</v>
      </c>
      <c r="J16" s="59"/>
      <c r="K16" s="57" t="e">
        <f>#REF!-SUM(#REF!)</f>
        <v>#REF!</v>
      </c>
      <c r="L16" s="59"/>
      <c r="M16" s="57" t="e">
        <f>#REF!-SUM(#REF!)</f>
        <v>#REF!</v>
      </c>
      <c r="N16" s="59"/>
      <c r="O16" s="57" t="e">
        <f>#REF!-SUM(#REF!)</f>
        <v>#REF!</v>
      </c>
      <c r="P16" s="59"/>
      <c r="Q16" s="57" t="e">
        <f>#REF!-SUM(#REF!)</f>
        <v>#REF!</v>
      </c>
      <c r="R16" s="59"/>
      <c r="S16" s="57" t="e">
        <f>#REF!-SUM(#REF!)</f>
        <v>#REF!</v>
      </c>
      <c r="T16" s="59"/>
      <c r="U16" s="57" t="e">
        <f>#REF!-SUM(#REF!)</f>
        <v>#REF!</v>
      </c>
      <c r="V16" s="59"/>
      <c r="W16" s="57" t="e">
        <f>#REF!-SUM(#REF!)</f>
        <v>#REF!</v>
      </c>
      <c r="X16" s="59"/>
      <c r="Y16" s="57" t="e">
        <f>#REF!-SUM(#REF!)</f>
        <v>#REF!</v>
      </c>
      <c r="Z16" s="59"/>
      <c r="AA16" s="57" t="e">
        <f>#REF!-SUM(#REF!)</f>
        <v>#REF!</v>
      </c>
      <c r="AB16" s="59"/>
      <c r="AC16" s="57" t="e">
        <f>#REF!-SUM(#REF!)</f>
        <v>#REF!</v>
      </c>
      <c r="AD16" s="59"/>
      <c r="AE16" s="57" t="e">
        <f>#REF!-SUM(#REF!)</f>
        <v>#REF!</v>
      </c>
      <c r="AF16" s="118" t="e">
        <f>SUM(I16:O16)-C16</f>
        <v>#REF!</v>
      </c>
      <c r="AG16" s="64" t="e">
        <f>SUM(Q16:W16)-E16</f>
        <v>#REF!</v>
      </c>
      <c r="AH16" s="64" t="e">
        <f>SUM(Y16:AE16)-G16</f>
        <v>#REF!</v>
      </c>
    </row>
    <row r="17" spans="1:34" s="12" customFormat="1" ht="15" customHeight="1">
      <c r="A17" s="43" t="s">
        <v>114</v>
      </c>
      <c r="B17" s="19"/>
      <c r="C17" s="57" t="e">
        <f>#REF!-SUM(#REF!)</f>
        <v>#REF!</v>
      </c>
      <c r="D17" s="59"/>
      <c r="E17" s="57" t="e">
        <f>#REF!-SUM(#REF!)</f>
        <v>#REF!</v>
      </c>
      <c r="F17" s="59"/>
      <c r="G17" s="57" t="e">
        <f>#REF!-SUM(#REF!)</f>
        <v>#REF!</v>
      </c>
      <c r="H17" s="59"/>
      <c r="I17" s="57" t="e">
        <f>#REF!-SUM(#REF!)</f>
        <v>#REF!</v>
      </c>
      <c r="J17" s="59"/>
      <c r="K17" s="57" t="e">
        <f>#REF!-SUM(#REF!)</f>
        <v>#REF!</v>
      </c>
      <c r="L17" s="59"/>
      <c r="M17" s="57" t="e">
        <f>#REF!-SUM(#REF!)</f>
        <v>#REF!</v>
      </c>
      <c r="N17" s="59"/>
      <c r="O17" s="57" t="e">
        <f>#REF!-SUM(#REF!)</f>
        <v>#REF!</v>
      </c>
      <c r="P17" s="59"/>
      <c r="Q17" s="57" t="e">
        <f>#REF!-SUM(#REF!)</f>
        <v>#REF!</v>
      </c>
      <c r="R17" s="59"/>
      <c r="S17" s="57" t="e">
        <f>#REF!-SUM(#REF!)</f>
        <v>#REF!</v>
      </c>
      <c r="T17" s="59"/>
      <c r="U17" s="57" t="e">
        <f>#REF!-SUM(#REF!)</f>
        <v>#REF!</v>
      </c>
      <c r="V17" s="59"/>
      <c r="W17" s="57" t="e">
        <f>#REF!-SUM(#REF!)</f>
        <v>#REF!</v>
      </c>
      <c r="X17" s="59"/>
      <c r="Y17" s="57" t="e">
        <f>#REF!-SUM(#REF!)</f>
        <v>#REF!</v>
      </c>
      <c r="Z17" s="59"/>
      <c r="AA17" s="57" t="e">
        <f>#REF!-SUM(#REF!)</f>
        <v>#REF!</v>
      </c>
      <c r="AB17" s="59"/>
      <c r="AC17" s="57" t="e">
        <f>#REF!-SUM(#REF!)</f>
        <v>#REF!</v>
      </c>
      <c r="AD17" s="59"/>
      <c r="AE17" s="57" t="e">
        <f>#REF!-SUM(#REF!)</f>
        <v>#REF!</v>
      </c>
      <c r="AF17" s="118" t="e">
        <f>SUM(I17:O17)-C17</f>
        <v>#REF!</v>
      </c>
      <c r="AG17" s="64" t="e">
        <f>SUM(Q17:W17)-E17</f>
        <v>#REF!</v>
      </c>
      <c r="AH17" s="64" t="e">
        <f>SUM(Y17:AE17)-G17</f>
        <v>#REF!</v>
      </c>
    </row>
    <row r="18" spans="1:34" s="12" customFormat="1" ht="15" customHeight="1">
      <c r="A18" s="11" t="s">
        <v>112</v>
      </c>
      <c r="B18" s="17"/>
      <c r="C18" s="58" t="e">
        <f>#REF!-(#REF!-#REF!)</f>
        <v>#REF!</v>
      </c>
      <c r="D18" s="59"/>
      <c r="E18" s="58" t="e">
        <f>#REF!-(#REF!-#REF!)</f>
        <v>#REF!</v>
      </c>
      <c r="F18" s="59"/>
      <c r="G18" s="58" t="e">
        <f>#REF!-(#REF!-#REF!)</f>
        <v>#REF!</v>
      </c>
      <c r="H18" s="59"/>
      <c r="I18" s="58" t="e">
        <f>#REF!-(#REF!-#REF!)</f>
        <v>#REF!</v>
      </c>
      <c r="J18" s="59"/>
      <c r="K18" s="58" t="e">
        <f>#REF!-(#REF!-#REF!)</f>
        <v>#REF!</v>
      </c>
      <c r="L18" s="59"/>
      <c r="M18" s="58" t="e">
        <f>#REF!-(#REF!-#REF!)</f>
        <v>#REF!</v>
      </c>
      <c r="N18" s="59"/>
      <c r="O18" s="58" t="e">
        <f>#REF!-(#REF!-#REF!)</f>
        <v>#REF!</v>
      </c>
      <c r="P18" s="59"/>
      <c r="Q18" s="58" t="e">
        <f>#REF!-(#REF!-#REF!)</f>
        <v>#REF!</v>
      </c>
      <c r="R18" s="59"/>
      <c r="S18" s="58" t="e">
        <f>#REF!-(#REF!-#REF!)</f>
        <v>#REF!</v>
      </c>
      <c r="T18" s="59"/>
      <c r="U18" s="58" t="e">
        <f>#REF!-(#REF!-#REF!)</f>
        <v>#REF!</v>
      </c>
      <c r="V18" s="59"/>
      <c r="W18" s="58" t="e">
        <f>#REF!-(#REF!-#REF!)</f>
        <v>#REF!</v>
      </c>
      <c r="X18" s="59"/>
      <c r="Y18" s="58" t="e">
        <f>#REF!-(#REF!-#REF!)</f>
        <v>#REF!</v>
      </c>
      <c r="Z18" s="59"/>
      <c r="AA18" s="58" t="e">
        <f>#REF!-(#REF!-#REF!)</f>
        <v>#REF!</v>
      </c>
      <c r="AB18" s="59"/>
      <c r="AC18" s="58" t="e">
        <f>#REF!-(#REF!-#REF!)</f>
        <v>#REF!</v>
      </c>
      <c r="AD18" s="59"/>
      <c r="AE18" s="58" t="e">
        <f>#REF!-(#REF!-#REF!)</f>
        <v>#REF!</v>
      </c>
      <c r="AF18" s="118" t="e">
        <f>SUM(I18:O18)-C18</f>
        <v>#REF!</v>
      </c>
      <c r="AG18" s="64" t="e">
        <f>SUM(Q18:W18)-E18</f>
        <v>#REF!</v>
      </c>
      <c r="AH18" s="64" t="e">
        <f>SUM(Y18:AE18)-G18</f>
        <v>#REF!</v>
      </c>
    </row>
    <row r="19" spans="1:8" ht="12.75" customHeight="1">
      <c r="A19" s="43"/>
      <c r="B19" s="19"/>
      <c r="C19"/>
      <c r="D19"/>
      <c r="E19"/>
      <c r="F19"/>
      <c r="G19"/>
      <c r="H19"/>
    </row>
    <row r="20" spans="1:8" ht="12.75" customHeight="1">
      <c r="A20" s="43"/>
      <c r="B20" s="19"/>
      <c r="C20"/>
      <c r="D20"/>
      <c r="E20"/>
      <c r="F20"/>
      <c r="G20"/>
      <c r="H20"/>
    </row>
    <row r="21" spans="1:8" ht="12.75" customHeight="1">
      <c r="A21" s="43"/>
      <c r="B21" s="19"/>
      <c r="C21"/>
      <c r="D21"/>
      <c r="E21"/>
      <c r="F21"/>
      <c r="G21"/>
      <c r="H21"/>
    </row>
    <row r="22" spans="1:8" ht="12.75" customHeight="1">
      <c r="A22" s="43"/>
      <c r="B22" s="19"/>
      <c r="C22"/>
      <c r="D22"/>
      <c r="E22"/>
      <c r="F22"/>
      <c r="G22"/>
      <c r="H22"/>
    </row>
    <row r="23" ht="12.75" customHeight="1"/>
    <row r="24" ht="12.75" customHeight="1"/>
  </sheetData>
  <mergeCells count="1">
    <mergeCell ref="AF2:AG2"/>
  </mergeCells>
  <printOptions horizontalCentered="1"/>
  <pageMargins left="0.3937007874015748" right="0.3937007874015748" top="1.1811023622047245" bottom="0.7874015748031497" header="0.5118110236220472" footer="0.5118110236220472"/>
  <pageSetup fitToHeight="1" fitToWidth="1" horizontalDpi="360" verticalDpi="360" orientation="landscape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41112">
    <pageSetUpPr fitToPage="1"/>
  </sheetPr>
  <dimension ref="A1:AH13"/>
  <sheetViews>
    <sheetView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30.7109375" style="0" customWidth="1"/>
    <col min="2" max="2" width="0.5625" style="0" customWidth="1"/>
    <col min="3" max="3" width="7.7109375" style="14" customWidth="1"/>
    <col min="4" max="4" width="0.5625" style="14" customWidth="1"/>
    <col min="5" max="5" width="7.7109375" style="14" customWidth="1"/>
    <col min="6" max="6" width="0.5625" style="14" customWidth="1"/>
    <col min="7" max="7" width="7.7109375" style="14" customWidth="1"/>
    <col min="8" max="8" width="0.5625" style="14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0.5625" style="0" customWidth="1"/>
    <col min="15" max="15" width="7.7109375" style="0" customWidth="1"/>
    <col min="16" max="16" width="0.5625" style="0" customWidth="1"/>
    <col min="17" max="17" width="7.7109375" style="0" customWidth="1"/>
    <col min="18" max="18" width="0.5625" style="0" customWidth="1"/>
    <col min="19" max="19" width="7.7109375" style="0" customWidth="1"/>
    <col min="20" max="20" width="0.5625" style="0" customWidth="1"/>
    <col min="21" max="21" width="7.7109375" style="0" customWidth="1"/>
    <col min="22" max="22" width="0.5625" style="0" customWidth="1"/>
    <col min="23" max="23" width="7.7109375" style="0" customWidth="1"/>
    <col min="24" max="24" width="0.5625" style="0" customWidth="1"/>
    <col min="25" max="25" width="7.7109375" style="0" customWidth="1"/>
    <col min="26" max="26" width="0.5625" style="0" customWidth="1"/>
    <col min="27" max="27" width="7.7109375" style="0" customWidth="1"/>
    <col min="28" max="28" width="0.5625" style="0" customWidth="1"/>
    <col min="29" max="29" width="7.7109375" style="0" customWidth="1"/>
    <col min="30" max="30" width="0.5625" style="0" customWidth="1"/>
    <col min="31" max="34" width="7.7109375" style="0" customWidth="1"/>
  </cols>
  <sheetData>
    <row r="1" spans="1:34" ht="19.5" customHeight="1">
      <c r="A1" s="60" t="s">
        <v>165</v>
      </c>
      <c r="C1" s="113" t="e">
        <f>SUMSQ(C4:C9)</f>
        <v>#REF!</v>
      </c>
      <c r="D1" s="114"/>
      <c r="E1" s="113" t="e">
        <f>SUMSQ(E4:E9)</f>
        <v>#REF!</v>
      </c>
      <c r="F1" s="114"/>
      <c r="G1" s="113" t="e">
        <f>SUMSQ(G4:G9)</f>
        <v>#REF!</v>
      </c>
      <c r="H1" s="114"/>
      <c r="I1" s="113" t="e">
        <f>SUMSQ(I4:I9)</f>
        <v>#REF!</v>
      </c>
      <c r="J1" s="115"/>
      <c r="K1" s="113" t="e">
        <f>SUMSQ(K4:K9)</f>
        <v>#REF!</v>
      </c>
      <c r="L1" s="115"/>
      <c r="M1" s="113" t="e">
        <f>SUMSQ(M4:M9)</f>
        <v>#REF!</v>
      </c>
      <c r="N1" s="115"/>
      <c r="O1" s="113" t="e">
        <f>SUMSQ(O4:O9)</f>
        <v>#REF!</v>
      </c>
      <c r="P1" s="115"/>
      <c r="Q1" s="113" t="e">
        <f>SUMSQ(Q4:Q9)</f>
        <v>#REF!</v>
      </c>
      <c r="R1" s="115"/>
      <c r="S1" s="113" t="e">
        <f>SUMSQ(S4:S9)</f>
        <v>#REF!</v>
      </c>
      <c r="T1" s="115"/>
      <c r="U1" s="113" t="e">
        <f>SUMSQ(U4:U9)</f>
        <v>#REF!</v>
      </c>
      <c r="V1" s="115"/>
      <c r="W1" s="113" t="e">
        <f>SUMSQ(W4:W9)</f>
        <v>#REF!</v>
      </c>
      <c r="X1" s="115"/>
      <c r="Y1" s="113" t="e">
        <f>SUMSQ(Y4:Y9)</f>
        <v>#REF!</v>
      </c>
      <c r="Z1" s="115"/>
      <c r="AA1" s="113" t="e">
        <f>SUMSQ(AA4:AA9)</f>
        <v>#REF!</v>
      </c>
      <c r="AB1" s="115"/>
      <c r="AC1" s="113" t="e">
        <f>SUMSQ(AC4:AC9)</f>
        <v>#REF!</v>
      </c>
      <c r="AD1" s="115"/>
      <c r="AE1" s="113" t="e">
        <f>SUMSQ(AE4:AE9)</f>
        <v>#REF!</v>
      </c>
      <c r="AF1" s="113" t="e">
        <f>SUMSQ(AF4:AF9)</f>
        <v>#REF!</v>
      </c>
      <c r="AG1" s="113" t="e">
        <f>SUMSQ(AG4:AG9)</f>
        <v>#REF!</v>
      </c>
      <c r="AH1" s="113" t="e">
        <f>SUMSQ(AH4:AH9)</f>
        <v>#REF!</v>
      </c>
    </row>
    <row r="2" spans="2:33" ht="19.5" customHeight="1" thickBot="1">
      <c r="B2" s="19"/>
      <c r="D2" s="28"/>
      <c r="F2" s="28"/>
      <c r="H2" s="28"/>
      <c r="I2" s="26" t="s">
        <v>0</v>
      </c>
      <c r="J2" s="26"/>
      <c r="K2" s="5"/>
      <c r="L2" s="5"/>
      <c r="M2" s="5"/>
      <c r="N2" s="5"/>
      <c r="O2" s="5"/>
      <c r="P2" s="19"/>
      <c r="Q2" s="26" t="s">
        <v>1</v>
      </c>
      <c r="R2" s="26"/>
      <c r="S2" s="5"/>
      <c r="T2" s="5"/>
      <c r="U2" s="5"/>
      <c r="V2" s="5"/>
      <c r="W2" s="5"/>
      <c r="X2" s="19"/>
      <c r="Y2" s="26" t="s">
        <v>59</v>
      </c>
      <c r="Z2" s="26"/>
      <c r="AA2" s="5"/>
      <c r="AB2" s="5"/>
      <c r="AC2" s="5"/>
      <c r="AD2" s="5"/>
      <c r="AE2" s="5"/>
      <c r="AF2" s="132" t="s">
        <v>32</v>
      </c>
      <c r="AG2" s="133"/>
    </row>
    <row r="3" spans="1:34" ht="19.5" customHeight="1" thickBot="1">
      <c r="A3" s="5" t="s">
        <v>2</v>
      </c>
      <c r="B3" s="19"/>
      <c r="C3" s="16" t="s">
        <v>4</v>
      </c>
      <c r="D3" s="35"/>
      <c r="E3" s="16" t="s">
        <v>5</v>
      </c>
      <c r="F3" s="35"/>
      <c r="G3" s="16" t="s">
        <v>83</v>
      </c>
      <c r="H3" s="35"/>
      <c r="I3" s="5" t="s">
        <v>6</v>
      </c>
      <c r="J3" s="19"/>
      <c r="K3" s="5" t="s">
        <v>7</v>
      </c>
      <c r="L3" s="19"/>
      <c r="M3" s="5" t="s">
        <v>8</v>
      </c>
      <c r="N3" s="19"/>
      <c r="O3" s="5" t="s">
        <v>9</v>
      </c>
      <c r="P3" s="19"/>
      <c r="Q3" s="5" t="s">
        <v>6</v>
      </c>
      <c r="R3" s="19"/>
      <c r="S3" s="5" t="s">
        <v>7</v>
      </c>
      <c r="T3" s="19"/>
      <c r="U3" s="5" t="s">
        <v>8</v>
      </c>
      <c r="V3" s="19"/>
      <c r="W3" s="5" t="s">
        <v>9</v>
      </c>
      <c r="X3" s="19"/>
      <c r="Y3" s="5" t="s">
        <v>6</v>
      </c>
      <c r="Z3" s="19"/>
      <c r="AA3" s="5" t="s">
        <v>7</v>
      </c>
      <c r="AB3" s="19"/>
      <c r="AC3" s="5" t="s">
        <v>8</v>
      </c>
      <c r="AD3" s="19"/>
      <c r="AE3" s="5" t="s">
        <v>9</v>
      </c>
      <c r="AF3" s="117">
        <v>1997</v>
      </c>
      <c r="AG3" s="62">
        <v>1998</v>
      </c>
      <c r="AH3" s="62">
        <v>1999</v>
      </c>
    </row>
    <row r="4" spans="1:34" ht="15" customHeight="1">
      <c r="A4" s="1" t="s">
        <v>166</v>
      </c>
      <c r="B4" s="19"/>
      <c r="C4" s="56" t="e">
        <f>#REF!-SUM(#REF!)</f>
        <v>#REF!</v>
      </c>
      <c r="D4" s="57"/>
      <c r="E4" s="56" t="e">
        <f>#REF!-SUM(#REF!)</f>
        <v>#REF!</v>
      </c>
      <c r="F4" s="57"/>
      <c r="G4" s="56" t="e">
        <f>#REF!-SUM(#REF!)</f>
        <v>#REF!</v>
      </c>
      <c r="H4" s="57"/>
      <c r="I4" s="56" t="e">
        <f>#REF!-SUM(#REF!)</f>
        <v>#REF!</v>
      </c>
      <c r="J4" s="57"/>
      <c r="K4" s="56" t="e">
        <f>#REF!-SUM(#REF!)</f>
        <v>#REF!</v>
      </c>
      <c r="L4" s="57"/>
      <c r="M4" s="56" t="e">
        <f>#REF!-SUM(#REF!)</f>
        <v>#REF!</v>
      </c>
      <c r="N4" s="57"/>
      <c r="O4" s="56" t="e">
        <f>#REF!-SUM(#REF!)</f>
        <v>#REF!</v>
      </c>
      <c r="P4" s="57"/>
      <c r="Q4" s="56" t="e">
        <f>#REF!-SUM(#REF!)</f>
        <v>#REF!</v>
      </c>
      <c r="R4" s="57"/>
      <c r="S4" s="56" t="e">
        <f>#REF!-SUM(#REF!)</f>
        <v>#REF!</v>
      </c>
      <c r="T4" s="56" t="e">
        <f>#REF!-SUM(#REF!)</f>
        <v>#REF!</v>
      </c>
      <c r="U4" s="56" t="e">
        <f>#REF!-SUM(#REF!)</f>
        <v>#REF!</v>
      </c>
      <c r="V4" s="57"/>
      <c r="W4" s="56" t="e">
        <f>#REF!-SUM(#REF!)</f>
        <v>#REF!</v>
      </c>
      <c r="X4" s="57"/>
      <c r="Y4" s="56" t="e">
        <f>#REF!-SUM(#REF!)</f>
        <v>#REF!</v>
      </c>
      <c r="Z4" s="57"/>
      <c r="AA4" s="56" t="e">
        <f>#REF!-SUM(#REF!)</f>
        <v>#REF!</v>
      </c>
      <c r="AB4" s="57"/>
      <c r="AC4" s="56" t="e">
        <f>#REF!-SUM(#REF!)</f>
        <v>#REF!</v>
      </c>
      <c r="AD4" s="57"/>
      <c r="AE4" s="56" t="e">
        <f>#REF!-SUM(#REF!)</f>
        <v>#REF!</v>
      </c>
      <c r="AF4" s="118" t="e">
        <f aca="true" t="shared" si="0" ref="AF4:AF9">SUM(I4:O4)-C4</f>
        <v>#REF!</v>
      </c>
      <c r="AG4" s="64" t="e">
        <f aca="true" t="shared" si="1" ref="AG4:AG9">SUM(Q4:W4)-E4</f>
        <v>#REF!</v>
      </c>
      <c r="AH4" s="64" t="e">
        <f aca="true" t="shared" si="2" ref="AH4:AH9">SUM(Y4:AE4)-G4</f>
        <v>#REF!</v>
      </c>
    </row>
    <row r="5" spans="1:34" ht="15" customHeight="1">
      <c r="A5" s="43" t="s">
        <v>167</v>
      </c>
      <c r="B5" s="19"/>
      <c r="C5" s="56" t="e">
        <f>#REF!-#REF!</f>
        <v>#REF!</v>
      </c>
      <c r="D5" s="57"/>
      <c r="E5" s="56" t="e">
        <f>#REF!-#REF!</f>
        <v>#REF!</v>
      </c>
      <c r="F5" s="57"/>
      <c r="G5" s="56" t="e">
        <f>#REF!-#REF!</f>
        <v>#REF!</v>
      </c>
      <c r="H5" s="57"/>
      <c r="I5" s="56" t="e">
        <f>#REF!-#REF!</f>
        <v>#REF!</v>
      </c>
      <c r="J5" s="57"/>
      <c r="K5" s="56" t="e">
        <f>#REF!-#REF!</f>
        <v>#REF!</v>
      </c>
      <c r="L5" s="57"/>
      <c r="M5" s="56" t="e">
        <f>#REF!-#REF!</f>
        <v>#REF!</v>
      </c>
      <c r="N5" s="57"/>
      <c r="O5" s="56" t="e">
        <f>#REF!-#REF!</f>
        <v>#REF!</v>
      </c>
      <c r="P5" s="57"/>
      <c r="Q5" s="56" t="e">
        <f>#REF!-#REF!</f>
        <v>#REF!</v>
      </c>
      <c r="R5" s="57"/>
      <c r="S5" s="56" t="e">
        <f>#REF!-#REF!</f>
        <v>#REF!</v>
      </c>
      <c r="T5" s="56" t="e">
        <f>#REF!-#REF!</f>
        <v>#REF!</v>
      </c>
      <c r="U5" s="56" t="e">
        <f>#REF!-#REF!</f>
        <v>#REF!</v>
      </c>
      <c r="V5" s="57"/>
      <c r="W5" s="56" t="e">
        <f>#REF!-#REF!</f>
        <v>#REF!</v>
      </c>
      <c r="X5" s="57"/>
      <c r="Y5" s="56" t="e">
        <f>#REF!-#REF!</f>
        <v>#REF!</v>
      </c>
      <c r="Z5" s="57"/>
      <c r="AA5" s="56" t="e">
        <f>#REF!-#REF!</f>
        <v>#REF!</v>
      </c>
      <c r="AB5" s="57"/>
      <c r="AC5" s="56" t="e">
        <f>#REF!-#REF!</f>
        <v>#REF!</v>
      </c>
      <c r="AD5" s="57"/>
      <c r="AE5" s="56" t="e">
        <f>#REF!-#REF!</f>
        <v>#REF!</v>
      </c>
      <c r="AF5" s="118" t="e">
        <f t="shared" si="0"/>
        <v>#REF!</v>
      </c>
      <c r="AG5" s="64" t="e">
        <f t="shared" si="1"/>
        <v>#REF!</v>
      </c>
      <c r="AH5" s="64" t="e">
        <f t="shared" si="2"/>
        <v>#REF!</v>
      </c>
    </row>
    <row r="6" spans="1:34" ht="15" customHeight="1">
      <c r="A6" s="1" t="s">
        <v>168</v>
      </c>
      <c r="B6" s="19"/>
      <c r="C6" s="56" t="e">
        <f>#REF!-SUM(#REF!)</f>
        <v>#REF!</v>
      </c>
      <c r="D6" s="57"/>
      <c r="E6" s="56" t="e">
        <f>#REF!-SUM(#REF!)</f>
        <v>#REF!</v>
      </c>
      <c r="F6" s="57"/>
      <c r="G6" s="56" t="e">
        <f>#REF!-SUM(#REF!)</f>
        <v>#REF!</v>
      </c>
      <c r="H6" s="57"/>
      <c r="I6" s="56" t="e">
        <f>#REF!-SUM(#REF!)</f>
        <v>#REF!</v>
      </c>
      <c r="J6" s="57"/>
      <c r="K6" s="56" t="e">
        <f>#REF!-SUM(#REF!)</f>
        <v>#REF!</v>
      </c>
      <c r="L6" s="57"/>
      <c r="M6" s="56" t="e">
        <f>#REF!-SUM(#REF!)</f>
        <v>#REF!</v>
      </c>
      <c r="N6" s="57"/>
      <c r="O6" s="56" t="e">
        <f>#REF!-SUM(#REF!)</f>
        <v>#REF!</v>
      </c>
      <c r="P6" s="57"/>
      <c r="Q6" s="56" t="e">
        <f>#REF!-SUM(#REF!)</f>
        <v>#REF!</v>
      </c>
      <c r="R6" s="57"/>
      <c r="S6" s="56" t="e">
        <f>#REF!-SUM(#REF!)</f>
        <v>#REF!</v>
      </c>
      <c r="T6" s="56" t="e">
        <f>#REF!-SUM(#REF!)</f>
        <v>#REF!</v>
      </c>
      <c r="U6" s="56" t="e">
        <f>#REF!-SUM(#REF!)</f>
        <v>#REF!</v>
      </c>
      <c r="V6" s="57"/>
      <c r="W6" s="56" t="e">
        <f>#REF!-SUM(#REF!)</f>
        <v>#REF!</v>
      </c>
      <c r="X6" s="57"/>
      <c r="Y6" s="56" t="e">
        <f>#REF!-SUM(#REF!)</f>
        <v>#REF!</v>
      </c>
      <c r="Z6" s="57"/>
      <c r="AA6" s="56" t="e">
        <f>#REF!-SUM(#REF!)</f>
        <v>#REF!</v>
      </c>
      <c r="AB6" s="57"/>
      <c r="AC6" s="56" t="e">
        <f>#REF!-SUM(#REF!)</f>
        <v>#REF!</v>
      </c>
      <c r="AD6" s="57"/>
      <c r="AE6" s="56" t="e">
        <f>#REF!-SUM(#REF!)</f>
        <v>#REF!</v>
      </c>
      <c r="AF6" s="118" t="e">
        <f t="shared" si="0"/>
        <v>#REF!</v>
      </c>
      <c r="AG6" s="64" t="e">
        <f t="shared" si="1"/>
        <v>#REF!</v>
      </c>
      <c r="AH6" s="64" t="e">
        <f t="shared" si="2"/>
        <v>#REF!</v>
      </c>
    </row>
    <row r="7" spans="1:34" ht="15" customHeight="1">
      <c r="A7" s="11" t="s">
        <v>169</v>
      </c>
      <c r="B7" s="19"/>
      <c r="C7" s="58" t="e">
        <f>#REF!-#REF!</f>
        <v>#REF!</v>
      </c>
      <c r="D7" s="57"/>
      <c r="E7" s="58" t="e">
        <f>#REF!-#REF!</f>
        <v>#REF!</v>
      </c>
      <c r="F7" s="57"/>
      <c r="G7" s="58" t="e">
        <f>#REF!-#REF!</f>
        <v>#REF!</v>
      </c>
      <c r="H7" s="57"/>
      <c r="I7" s="58" t="e">
        <f>#REF!-#REF!</f>
        <v>#REF!</v>
      </c>
      <c r="J7" s="57"/>
      <c r="K7" s="58" t="e">
        <f>#REF!-#REF!</f>
        <v>#REF!</v>
      </c>
      <c r="L7" s="57"/>
      <c r="M7" s="58" t="e">
        <f>#REF!-#REF!</f>
        <v>#REF!</v>
      </c>
      <c r="N7" s="57"/>
      <c r="O7" s="58" t="e">
        <f>#REF!-#REF!</f>
        <v>#REF!</v>
      </c>
      <c r="P7" s="57"/>
      <c r="Q7" s="58" t="e">
        <f>#REF!-#REF!</f>
        <v>#REF!</v>
      </c>
      <c r="R7" s="57"/>
      <c r="S7" s="58" t="e">
        <f>#REF!-#REF!</f>
        <v>#REF!</v>
      </c>
      <c r="T7" s="58" t="e">
        <f>#REF!-#REF!</f>
        <v>#REF!</v>
      </c>
      <c r="U7" s="58" t="e">
        <f>#REF!-#REF!</f>
        <v>#REF!</v>
      </c>
      <c r="V7" s="57"/>
      <c r="W7" s="58" t="e">
        <f>#REF!-#REF!</f>
        <v>#REF!</v>
      </c>
      <c r="X7" s="57"/>
      <c r="Y7" s="58" t="e">
        <f>#REF!-#REF!</f>
        <v>#REF!</v>
      </c>
      <c r="Z7" s="57"/>
      <c r="AA7" s="58" t="e">
        <f>#REF!-#REF!</f>
        <v>#REF!</v>
      </c>
      <c r="AB7" s="57"/>
      <c r="AC7" s="58" t="e">
        <f>#REF!-#REF!</f>
        <v>#REF!</v>
      </c>
      <c r="AD7" s="57"/>
      <c r="AE7" s="58" t="e">
        <f>#REF!-#REF!</f>
        <v>#REF!</v>
      </c>
      <c r="AF7" s="118" t="e">
        <f t="shared" si="0"/>
        <v>#REF!</v>
      </c>
      <c r="AG7" s="64" t="e">
        <f t="shared" si="1"/>
        <v>#REF!</v>
      </c>
      <c r="AH7" s="64" t="e">
        <f t="shared" si="2"/>
        <v>#REF!</v>
      </c>
    </row>
    <row r="8" spans="1:34" ht="15" customHeight="1">
      <c r="A8" s="43" t="s">
        <v>51</v>
      </c>
      <c r="B8" s="19"/>
      <c r="C8" s="56" t="e">
        <f>#REF!+#REF!-#REF!</f>
        <v>#REF!</v>
      </c>
      <c r="D8" s="57"/>
      <c r="E8" s="56" t="e">
        <f>#REF!+#REF!-#REF!</f>
        <v>#REF!</v>
      </c>
      <c r="F8" s="57"/>
      <c r="G8" s="56" t="e">
        <f>#REF!+#REF!-#REF!</f>
        <v>#REF!</v>
      </c>
      <c r="H8" s="57"/>
      <c r="I8" s="56" t="e">
        <f>#REF!+#REF!-#REF!</f>
        <v>#REF!</v>
      </c>
      <c r="J8" s="57"/>
      <c r="K8" s="56" t="e">
        <f>#REF!+#REF!-#REF!</f>
        <v>#REF!</v>
      </c>
      <c r="L8" s="57"/>
      <c r="M8" s="56" t="e">
        <f>#REF!+#REF!-#REF!</f>
        <v>#REF!</v>
      </c>
      <c r="N8" s="57"/>
      <c r="O8" s="56" t="e">
        <f>#REF!+#REF!-#REF!</f>
        <v>#REF!</v>
      </c>
      <c r="P8" s="57"/>
      <c r="Q8" s="56" t="e">
        <f>#REF!+#REF!-#REF!</f>
        <v>#REF!</v>
      </c>
      <c r="R8" s="57"/>
      <c r="S8" s="56" t="e">
        <f>#REF!+#REF!-#REF!</f>
        <v>#REF!</v>
      </c>
      <c r="T8" s="56" t="e">
        <f>#REF!+#REF!-#REF!</f>
        <v>#REF!</v>
      </c>
      <c r="U8" s="56" t="e">
        <f>#REF!+#REF!-#REF!</f>
        <v>#REF!</v>
      </c>
      <c r="V8" s="57"/>
      <c r="W8" s="56" t="e">
        <f>#REF!+#REF!-#REF!</f>
        <v>#REF!</v>
      </c>
      <c r="X8" s="57"/>
      <c r="Y8" s="56" t="e">
        <f>#REF!+#REF!-#REF!</f>
        <v>#REF!</v>
      </c>
      <c r="Z8" s="57"/>
      <c r="AA8" s="56" t="e">
        <f>#REF!+#REF!-#REF!</f>
        <v>#REF!</v>
      </c>
      <c r="AB8" s="57"/>
      <c r="AC8" s="56" t="e">
        <f>#REF!+#REF!-#REF!</f>
        <v>#REF!</v>
      </c>
      <c r="AD8" s="57"/>
      <c r="AE8" s="56" t="e">
        <f>#REF!+#REF!-#REF!</f>
        <v>#REF!</v>
      </c>
      <c r="AF8" s="118" t="e">
        <f t="shared" si="0"/>
        <v>#REF!</v>
      </c>
      <c r="AG8" s="64" t="e">
        <f t="shared" si="1"/>
        <v>#REF!</v>
      </c>
      <c r="AH8" s="64" t="e">
        <f t="shared" si="2"/>
        <v>#REF!</v>
      </c>
    </row>
    <row r="9" spans="1:34" s="12" customFormat="1" ht="15" customHeight="1">
      <c r="A9" s="11" t="s">
        <v>48</v>
      </c>
      <c r="B9" s="19"/>
      <c r="C9" s="58" t="e">
        <f>#REF!+#REF!</f>
        <v>#REF!</v>
      </c>
      <c r="D9" s="59"/>
      <c r="E9" s="58" t="e">
        <f>#REF!+#REF!</f>
        <v>#REF!</v>
      </c>
      <c r="F9" s="59"/>
      <c r="G9" s="58" t="e">
        <f>#REF!+#REF!</f>
        <v>#REF!</v>
      </c>
      <c r="H9" s="59"/>
      <c r="I9" s="58" t="e">
        <f>#REF!+#REF!</f>
        <v>#REF!</v>
      </c>
      <c r="J9" s="59"/>
      <c r="K9" s="58" t="e">
        <f>#REF!+#REF!</f>
        <v>#REF!</v>
      </c>
      <c r="L9" s="59"/>
      <c r="M9" s="58" t="e">
        <f>#REF!+#REF!</f>
        <v>#REF!</v>
      </c>
      <c r="N9" s="59"/>
      <c r="O9" s="58" t="e">
        <f>#REF!+#REF!</f>
        <v>#REF!</v>
      </c>
      <c r="P9" s="59"/>
      <c r="Q9" s="58" t="e">
        <f>#REF!+#REF!</f>
        <v>#REF!</v>
      </c>
      <c r="R9" s="59"/>
      <c r="S9" s="58" t="e">
        <f>#REF!+#REF!</f>
        <v>#REF!</v>
      </c>
      <c r="T9" s="58" t="e">
        <f>#REF!+#REF!</f>
        <v>#REF!</v>
      </c>
      <c r="U9" s="58" t="e">
        <f>#REF!+#REF!</f>
        <v>#REF!</v>
      </c>
      <c r="V9" s="59"/>
      <c r="W9" s="58" t="e">
        <f>#REF!+#REF!</f>
        <v>#REF!</v>
      </c>
      <c r="X9" s="59"/>
      <c r="Y9" s="58" t="e">
        <f>#REF!+#REF!</f>
        <v>#REF!</v>
      </c>
      <c r="Z9" s="59"/>
      <c r="AA9" s="58" t="e">
        <f>#REF!+#REF!</f>
        <v>#REF!</v>
      </c>
      <c r="AB9" s="59"/>
      <c r="AC9" s="58" t="e">
        <f>#REF!+#REF!</f>
        <v>#REF!</v>
      </c>
      <c r="AD9" s="59"/>
      <c r="AE9" s="58" t="e">
        <f>#REF!+#REF!</f>
        <v>#REF!</v>
      </c>
      <c r="AF9" s="118" t="e">
        <f t="shared" si="0"/>
        <v>#REF!</v>
      </c>
      <c r="AG9" s="64" t="e">
        <f t="shared" si="1"/>
        <v>#REF!</v>
      </c>
      <c r="AH9" s="64" t="e">
        <f t="shared" si="2"/>
        <v>#REF!</v>
      </c>
    </row>
    <row r="10" spans="1:8" ht="12.75" customHeight="1">
      <c r="A10" s="43"/>
      <c r="B10" s="19"/>
      <c r="C10"/>
      <c r="D10"/>
      <c r="E10"/>
      <c r="F10"/>
      <c r="G10"/>
      <c r="H10"/>
    </row>
    <row r="11" spans="1:8" ht="12.75" customHeight="1">
      <c r="A11" s="43"/>
      <c r="B11" s="19"/>
      <c r="C11"/>
      <c r="D11"/>
      <c r="E11"/>
      <c r="F11"/>
      <c r="G11"/>
      <c r="H11"/>
    </row>
    <row r="12" spans="1:8" ht="12.75" customHeight="1">
      <c r="A12" s="43"/>
      <c r="B12" s="19"/>
      <c r="C12"/>
      <c r="D12"/>
      <c r="E12"/>
      <c r="F12"/>
      <c r="G12"/>
      <c r="H12"/>
    </row>
    <row r="13" spans="1:8" ht="12.75" customHeight="1">
      <c r="A13" s="43"/>
      <c r="B13" s="19"/>
      <c r="C13"/>
      <c r="D13"/>
      <c r="E13"/>
      <c r="F13"/>
      <c r="G13"/>
      <c r="H13"/>
    </row>
    <row r="14" ht="12.75" customHeight="1"/>
    <row r="15" ht="12.75" customHeight="1"/>
  </sheetData>
  <mergeCells count="1">
    <mergeCell ref="AF2:AG2"/>
  </mergeCells>
  <printOptions horizontalCentered="1"/>
  <pageMargins left="0.3937007874015748" right="0.3937007874015748" top="1.1811023622047245" bottom="0.7874015748031497" header="0.5118110236220472" footer="0.5118110236220472"/>
  <pageSetup fitToHeight="1" fitToWidth="1" horizontalDpi="360" verticalDpi="36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4111">
    <pageSetUpPr fitToPage="1"/>
  </sheetPr>
  <dimension ref="A1:AH28"/>
  <sheetViews>
    <sheetView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32.7109375" style="0" customWidth="1"/>
    <col min="2" max="2" width="0.5625" style="0" customWidth="1"/>
    <col min="3" max="3" width="7.7109375" style="14" customWidth="1"/>
    <col min="4" max="4" width="0.5625" style="14" customWidth="1"/>
    <col min="5" max="5" width="7.7109375" style="14" customWidth="1"/>
    <col min="6" max="6" width="0.5625" style="14" customWidth="1"/>
    <col min="7" max="7" width="7.7109375" style="14" customWidth="1"/>
    <col min="8" max="8" width="0.5625" style="14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0.5625" style="0" customWidth="1"/>
    <col min="15" max="15" width="7.7109375" style="0" customWidth="1"/>
    <col min="16" max="16" width="0.5625" style="0" customWidth="1"/>
    <col min="17" max="17" width="7.7109375" style="0" customWidth="1"/>
    <col min="18" max="18" width="0.5625" style="0" customWidth="1"/>
    <col min="19" max="19" width="7.7109375" style="0" customWidth="1"/>
    <col min="20" max="20" width="0.5625" style="0" customWidth="1"/>
    <col min="21" max="21" width="7.7109375" style="0" customWidth="1"/>
    <col min="22" max="22" width="0.5625" style="0" customWidth="1"/>
    <col min="23" max="23" width="7.7109375" style="0" customWidth="1"/>
    <col min="24" max="24" width="0.5625" style="0" customWidth="1"/>
    <col min="25" max="25" width="7.7109375" style="0" customWidth="1"/>
    <col min="26" max="26" width="0.5625" style="0" customWidth="1"/>
    <col min="27" max="27" width="7.7109375" style="0" customWidth="1"/>
    <col min="28" max="28" width="0.5625" style="0" customWidth="1"/>
    <col min="29" max="29" width="7.7109375" style="0" customWidth="1"/>
    <col min="30" max="30" width="0.5625" style="0" customWidth="1"/>
    <col min="31" max="34" width="7.7109375" style="0" customWidth="1"/>
  </cols>
  <sheetData>
    <row r="1" spans="1:34" ht="19.5" customHeight="1">
      <c r="A1" s="60" t="s">
        <v>133</v>
      </c>
      <c r="C1" s="113" t="e">
        <f>SUMSQ(C5:C24)</f>
        <v>#REF!</v>
      </c>
      <c r="D1" s="114"/>
      <c r="E1" s="113" t="e">
        <f>SUMSQ(E5:E24)</f>
        <v>#REF!</v>
      </c>
      <c r="F1" s="114"/>
      <c r="G1" s="113" t="e">
        <f>SUMSQ(G5:G24)</f>
        <v>#REF!</v>
      </c>
      <c r="H1" s="114"/>
      <c r="I1" s="113" t="e">
        <f>SUMSQ(I5:I24)</f>
        <v>#REF!</v>
      </c>
      <c r="J1" s="115"/>
      <c r="K1" s="113" t="e">
        <f>SUMSQ(K5:K24)</f>
        <v>#REF!</v>
      </c>
      <c r="L1" s="115"/>
      <c r="M1" s="113" t="e">
        <f>SUMSQ(M5:M24)</f>
        <v>#REF!</v>
      </c>
      <c r="N1" s="115"/>
      <c r="O1" s="113" t="e">
        <f>SUMSQ(O5:O24)</f>
        <v>#REF!</v>
      </c>
      <c r="P1" s="115"/>
      <c r="Q1" s="113" t="e">
        <f>SUMSQ(Q5:Q24)</f>
        <v>#REF!</v>
      </c>
      <c r="R1" s="115"/>
      <c r="S1" s="113" t="e">
        <f>SUMSQ(S5:S24)</f>
        <v>#REF!</v>
      </c>
      <c r="T1" s="115"/>
      <c r="U1" s="113" t="e">
        <f>SUMSQ(U5:U24)</f>
        <v>#REF!</v>
      </c>
      <c r="V1" s="115"/>
      <c r="W1" s="113" t="e">
        <f>SUMSQ(W5:W24)</f>
        <v>#REF!</v>
      </c>
      <c r="X1" s="115"/>
      <c r="Y1" s="113" t="e">
        <f>SUMSQ(Y5:Y24)</f>
        <v>#REF!</v>
      </c>
      <c r="Z1" s="115"/>
      <c r="AA1" s="113" t="e">
        <f>SUMSQ(AA5:AA24)</f>
        <v>#REF!</v>
      </c>
      <c r="AB1" s="115"/>
      <c r="AC1" s="113" t="e">
        <f>SUMSQ(AC5:AC24)</f>
        <v>#REF!</v>
      </c>
      <c r="AD1" s="115"/>
      <c r="AE1" s="113" t="e">
        <f>SUMSQ(AE5:AE24)</f>
        <v>#REF!</v>
      </c>
      <c r="AF1" s="113" t="e">
        <f>SUMSQ(AF5:AF24)</f>
        <v>#REF!</v>
      </c>
      <c r="AG1" s="113" t="e">
        <f>SUMSQ(AG5:AG24)</f>
        <v>#REF!</v>
      </c>
      <c r="AH1" s="113" t="e">
        <f>SUMSQ(AH5:AH24)</f>
        <v>#REF!</v>
      </c>
    </row>
    <row r="2" spans="2:33" ht="19.5" customHeight="1" thickBot="1">
      <c r="B2" s="19"/>
      <c r="D2" s="28"/>
      <c r="F2" s="28"/>
      <c r="H2" s="28"/>
      <c r="I2" s="26" t="s">
        <v>0</v>
      </c>
      <c r="J2" s="26"/>
      <c r="K2" s="5"/>
      <c r="L2" s="5"/>
      <c r="M2" s="5"/>
      <c r="N2" s="5"/>
      <c r="O2" s="5"/>
      <c r="P2" s="19"/>
      <c r="Q2" s="26" t="s">
        <v>1</v>
      </c>
      <c r="R2" s="26"/>
      <c r="S2" s="5"/>
      <c r="T2" s="5"/>
      <c r="U2" s="5"/>
      <c r="V2" s="5"/>
      <c r="W2" s="5"/>
      <c r="X2" s="19"/>
      <c r="Y2" s="26" t="s">
        <v>59</v>
      </c>
      <c r="Z2" s="26"/>
      <c r="AA2" s="5"/>
      <c r="AB2" s="5"/>
      <c r="AC2" s="5"/>
      <c r="AD2" s="5"/>
      <c r="AE2" s="5"/>
      <c r="AF2" s="132" t="s">
        <v>32</v>
      </c>
      <c r="AG2" s="133"/>
    </row>
    <row r="3" spans="1:34" ht="19.5" customHeight="1" thickBot="1">
      <c r="A3" s="5" t="s">
        <v>2</v>
      </c>
      <c r="B3" s="19"/>
      <c r="C3" s="16" t="s">
        <v>4</v>
      </c>
      <c r="D3" s="35"/>
      <c r="E3" s="16" t="s">
        <v>5</v>
      </c>
      <c r="F3" s="35"/>
      <c r="G3" s="16" t="s">
        <v>83</v>
      </c>
      <c r="H3" s="35"/>
      <c r="I3" s="5" t="s">
        <v>6</v>
      </c>
      <c r="J3" s="19"/>
      <c r="K3" s="5" t="s">
        <v>7</v>
      </c>
      <c r="L3" s="19"/>
      <c r="M3" s="5" t="s">
        <v>8</v>
      </c>
      <c r="N3" s="19"/>
      <c r="O3" s="5" t="s">
        <v>9</v>
      </c>
      <c r="P3" s="19"/>
      <c r="Q3" s="5" t="s">
        <v>6</v>
      </c>
      <c r="R3" s="19"/>
      <c r="S3" s="5" t="s">
        <v>7</v>
      </c>
      <c r="T3" s="19"/>
      <c r="U3" s="5" t="s">
        <v>8</v>
      </c>
      <c r="V3" s="19"/>
      <c r="W3" s="5" t="s">
        <v>9</v>
      </c>
      <c r="X3" s="19"/>
      <c r="Y3" s="5" t="s">
        <v>6</v>
      </c>
      <c r="Z3" s="19"/>
      <c r="AA3" s="5" t="s">
        <v>7</v>
      </c>
      <c r="AB3" s="19"/>
      <c r="AC3" s="5" t="s">
        <v>8</v>
      </c>
      <c r="AD3" s="19"/>
      <c r="AE3" s="5" t="s">
        <v>9</v>
      </c>
      <c r="AF3" s="117">
        <v>1997</v>
      </c>
      <c r="AG3" s="62">
        <v>1998</v>
      </c>
      <c r="AH3" s="62">
        <v>1999</v>
      </c>
    </row>
    <row r="4" spans="1:33" ht="15" customHeight="1">
      <c r="A4" s="32" t="s">
        <v>153</v>
      </c>
      <c r="B4" s="19"/>
      <c r="C4" s="35"/>
      <c r="D4" s="35"/>
      <c r="E4" s="35"/>
      <c r="F4" s="35"/>
      <c r="G4" s="35"/>
      <c r="H4" s="35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17"/>
      <c r="AG4" s="62"/>
    </row>
    <row r="5" spans="1:34" ht="15" customHeight="1">
      <c r="A5" s="1" t="s">
        <v>33</v>
      </c>
      <c r="B5" s="19"/>
      <c r="C5" s="56" t="e">
        <f>#REF!-(#REF!+#REF!+#REF!)</f>
        <v>#REF!</v>
      </c>
      <c r="D5" s="57"/>
      <c r="E5" s="56" t="e">
        <f>#REF!-(#REF!+#REF!+#REF!)</f>
        <v>#REF!</v>
      </c>
      <c r="F5" s="57"/>
      <c r="G5" s="56" t="e">
        <f>#REF!-(#REF!+#REF!+#REF!)</f>
        <v>#REF!</v>
      </c>
      <c r="H5" s="57"/>
      <c r="I5" s="56" t="e">
        <f>#REF!-(#REF!+#REF!+#REF!)</f>
        <v>#REF!</v>
      </c>
      <c r="J5" s="57"/>
      <c r="K5" s="56" t="e">
        <f>#REF!-(#REF!+#REF!+#REF!)</f>
        <v>#REF!</v>
      </c>
      <c r="L5" s="57"/>
      <c r="M5" s="56" t="e">
        <f>#REF!-(#REF!+#REF!+#REF!)</f>
        <v>#REF!</v>
      </c>
      <c r="N5" s="57"/>
      <c r="O5" s="56" t="e">
        <f>#REF!-(#REF!+#REF!+#REF!)</f>
        <v>#REF!</v>
      </c>
      <c r="P5" s="57"/>
      <c r="Q5" s="56" t="e">
        <f>#REF!-(#REF!+#REF!+#REF!)</f>
        <v>#REF!</v>
      </c>
      <c r="R5" s="57"/>
      <c r="S5" s="56" t="e">
        <f>#REF!-(#REF!+#REF!+#REF!)</f>
        <v>#REF!</v>
      </c>
      <c r="T5" s="57"/>
      <c r="U5" s="56" t="e">
        <f>#REF!-(#REF!+#REF!+#REF!)</f>
        <v>#REF!</v>
      </c>
      <c r="V5" s="57"/>
      <c r="W5" s="56" t="e">
        <f>#REF!-(#REF!+#REF!+#REF!)</f>
        <v>#REF!</v>
      </c>
      <c r="X5" s="57"/>
      <c r="Y5" s="56" t="e">
        <f>#REF!-(#REF!+#REF!+#REF!)</f>
        <v>#REF!</v>
      </c>
      <c r="Z5" s="57"/>
      <c r="AA5" s="56" t="e">
        <f>#REF!-(#REF!+#REF!+#REF!)</f>
        <v>#REF!</v>
      </c>
      <c r="AB5" s="57"/>
      <c r="AC5" s="56" t="e">
        <f>#REF!-(#REF!+#REF!+#REF!)</f>
        <v>#REF!</v>
      </c>
      <c r="AD5" s="57"/>
      <c r="AE5" s="56" t="e">
        <f>#REF!-(#REF!+#REF!+#REF!)</f>
        <v>#REF!</v>
      </c>
      <c r="AF5" s="118" t="e">
        <f>SUM(I5:O5)-C5</f>
        <v>#REF!</v>
      </c>
      <c r="AG5" s="64" t="e">
        <f>SUM(Q5:W5)-E5</f>
        <v>#REF!</v>
      </c>
      <c r="AH5" s="64" t="e">
        <f>SUM(Y5:AE5)-G5</f>
        <v>#REF!</v>
      </c>
    </row>
    <row r="6" spans="1:34" ht="15" customHeight="1">
      <c r="A6" s="43" t="s">
        <v>34</v>
      </c>
      <c r="B6" s="19"/>
      <c r="C6" s="56" t="e">
        <f>#REF!-(#REF!+#REF!+#REF!)</f>
        <v>#REF!</v>
      </c>
      <c r="D6" s="57"/>
      <c r="E6" s="56" t="e">
        <f>#REF!-(#REF!+#REF!+#REF!)</f>
        <v>#REF!</v>
      </c>
      <c r="F6" s="57"/>
      <c r="G6" s="56" t="e">
        <f>#REF!-(#REF!+#REF!+#REF!)</f>
        <v>#REF!</v>
      </c>
      <c r="H6" s="57"/>
      <c r="I6" s="56" t="e">
        <f>#REF!-(#REF!+#REF!+#REF!)</f>
        <v>#REF!</v>
      </c>
      <c r="J6" s="57"/>
      <c r="K6" s="56" t="e">
        <f>#REF!-(#REF!+#REF!+#REF!)</f>
        <v>#REF!</v>
      </c>
      <c r="L6" s="57"/>
      <c r="M6" s="56" t="e">
        <f>#REF!-(#REF!+#REF!+#REF!)</f>
        <v>#REF!</v>
      </c>
      <c r="N6" s="57"/>
      <c r="O6" s="56" t="e">
        <f>#REF!-(#REF!+#REF!+#REF!)</f>
        <v>#REF!</v>
      </c>
      <c r="P6" s="57"/>
      <c r="Q6" s="56" t="e">
        <f>#REF!-(#REF!+#REF!+#REF!)</f>
        <v>#REF!</v>
      </c>
      <c r="R6" s="57"/>
      <c r="S6" s="56" t="e">
        <f>#REF!-(#REF!+#REF!+#REF!)</f>
        <v>#REF!</v>
      </c>
      <c r="T6" s="57"/>
      <c r="U6" s="56" t="e">
        <f>#REF!-(#REF!+#REF!+#REF!)</f>
        <v>#REF!</v>
      </c>
      <c r="V6" s="57"/>
      <c r="W6" s="56" t="e">
        <f>#REF!-(#REF!+#REF!+#REF!)</f>
        <v>#REF!</v>
      </c>
      <c r="X6" s="57"/>
      <c r="Y6" s="56" t="e">
        <f>#REF!-(#REF!+#REF!+#REF!)</f>
        <v>#REF!</v>
      </c>
      <c r="Z6" s="57"/>
      <c r="AA6" s="56" t="e">
        <f>#REF!-(#REF!+#REF!+#REF!)</f>
        <v>#REF!</v>
      </c>
      <c r="AB6" s="57"/>
      <c r="AC6" s="56" t="e">
        <f>#REF!-(#REF!+#REF!+#REF!)</f>
        <v>#REF!</v>
      </c>
      <c r="AD6" s="57"/>
      <c r="AE6" s="56" t="e">
        <f>#REF!-(#REF!+#REF!+#REF!)</f>
        <v>#REF!</v>
      </c>
      <c r="AF6" s="118" t="e">
        <f aca="true" t="shared" si="0" ref="AF6:AF24">SUM(I6:O6)-C6</f>
        <v>#REF!</v>
      </c>
      <c r="AG6" s="64" t="e">
        <f aca="true" t="shared" si="1" ref="AG6:AG24">SUM(Q6:W6)-E6</f>
        <v>#REF!</v>
      </c>
      <c r="AH6" s="64" t="e">
        <f aca="true" t="shared" si="2" ref="AH6:AH24">SUM(Y6:AE6)-G6</f>
        <v>#REF!</v>
      </c>
    </row>
    <row r="7" spans="1:34" ht="15" customHeight="1">
      <c r="A7" s="1" t="s">
        <v>113</v>
      </c>
      <c r="B7" s="19"/>
      <c r="C7" s="56" t="e">
        <f>#REF!-#REF!</f>
        <v>#REF!</v>
      </c>
      <c r="D7" s="57"/>
      <c r="E7" s="56" t="e">
        <f>#REF!-#REF!</f>
        <v>#REF!</v>
      </c>
      <c r="F7" s="57"/>
      <c r="G7" s="56" t="e">
        <f>#REF!-#REF!</f>
        <v>#REF!</v>
      </c>
      <c r="H7" s="57"/>
      <c r="I7" s="56" t="e">
        <f>#REF!-#REF!</f>
        <v>#REF!</v>
      </c>
      <c r="J7" s="57"/>
      <c r="K7" s="56" t="e">
        <f>#REF!-#REF!</f>
        <v>#REF!</v>
      </c>
      <c r="L7" s="57"/>
      <c r="M7" s="56" t="e">
        <f>#REF!-#REF!</f>
        <v>#REF!</v>
      </c>
      <c r="N7" s="57"/>
      <c r="O7" s="56" t="e">
        <f>#REF!-#REF!</f>
        <v>#REF!</v>
      </c>
      <c r="P7" s="57"/>
      <c r="Q7" s="56" t="e">
        <f>#REF!-#REF!</f>
        <v>#REF!</v>
      </c>
      <c r="R7" s="57"/>
      <c r="S7" s="56" t="e">
        <f>#REF!-#REF!</f>
        <v>#REF!</v>
      </c>
      <c r="T7" s="57"/>
      <c r="U7" s="56" t="e">
        <f>#REF!-#REF!</f>
        <v>#REF!</v>
      </c>
      <c r="V7" s="57"/>
      <c r="W7" s="56" t="e">
        <f>#REF!-#REF!</f>
        <v>#REF!</v>
      </c>
      <c r="X7" s="57"/>
      <c r="Y7" s="56" t="e">
        <f>#REF!-#REF!</f>
        <v>#REF!</v>
      </c>
      <c r="Z7" s="57"/>
      <c r="AA7" s="56" t="e">
        <f>#REF!-#REF!</f>
        <v>#REF!</v>
      </c>
      <c r="AB7" s="57"/>
      <c r="AC7" s="56" t="e">
        <f>#REF!-#REF!</f>
        <v>#REF!</v>
      </c>
      <c r="AD7" s="57"/>
      <c r="AE7" s="56" t="e">
        <f>#REF!-#REF!</f>
        <v>#REF!</v>
      </c>
      <c r="AF7" s="118" t="e">
        <f t="shared" si="0"/>
        <v>#REF!</v>
      </c>
      <c r="AG7" s="64" t="e">
        <f t="shared" si="1"/>
        <v>#REF!</v>
      </c>
      <c r="AH7" s="64" t="e">
        <f t="shared" si="2"/>
        <v>#REF!</v>
      </c>
    </row>
    <row r="8" spans="1:34" ht="15" customHeight="1">
      <c r="A8" s="43" t="s">
        <v>114</v>
      </c>
      <c r="B8" s="19"/>
      <c r="C8" s="56" t="e">
        <f>#REF!-(#REF!+#REF!)</f>
        <v>#REF!</v>
      </c>
      <c r="D8" s="57"/>
      <c r="E8" s="56" t="e">
        <f>#REF!-(#REF!+#REF!)</f>
        <v>#REF!</v>
      </c>
      <c r="F8" s="57"/>
      <c r="G8" s="56" t="e">
        <f>#REF!-(#REF!+#REF!)</f>
        <v>#REF!</v>
      </c>
      <c r="H8" s="57"/>
      <c r="I8" s="56" t="e">
        <f>#REF!-(#REF!+#REF!)</f>
        <v>#REF!</v>
      </c>
      <c r="J8" s="57"/>
      <c r="K8" s="56" t="e">
        <f>#REF!-(#REF!+#REF!)</f>
        <v>#REF!</v>
      </c>
      <c r="L8" s="57"/>
      <c r="M8" s="56" t="e">
        <f>#REF!-(#REF!+#REF!)</f>
        <v>#REF!</v>
      </c>
      <c r="N8" s="57"/>
      <c r="O8" s="56" t="e">
        <f>#REF!-(#REF!+#REF!)</f>
        <v>#REF!</v>
      </c>
      <c r="P8" s="57"/>
      <c r="Q8" s="56" t="e">
        <f>#REF!-(#REF!+#REF!)</f>
        <v>#REF!</v>
      </c>
      <c r="R8" s="57"/>
      <c r="S8" s="56" t="e">
        <f>#REF!-(#REF!+#REF!)</f>
        <v>#REF!</v>
      </c>
      <c r="T8" s="57"/>
      <c r="U8" s="56" t="e">
        <f>#REF!-(#REF!+#REF!)</f>
        <v>#REF!</v>
      </c>
      <c r="V8" s="57"/>
      <c r="W8" s="56" t="e">
        <f>#REF!-(#REF!+#REF!)</f>
        <v>#REF!</v>
      </c>
      <c r="X8" s="57"/>
      <c r="Y8" s="56" t="e">
        <f>#REF!-(#REF!+#REF!)</f>
        <v>#REF!</v>
      </c>
      <c r="Z8" s="57"/>
      <c r="AA8" s="56" t="e">
        <f>#REF!-(#REF!+#REF!)</f>
        <v>#REF!</v>
      </c>
      <c r="AB8" s="57"/>
      <c r="AC8" s="56" t="e">
        <f>#REF!-(#REF!+#REF!)</f>
        <v>#REF!</v>
      </c>
      <c r="AD8" s="57"/>
      <c r="AE8" s="56" t="e">
        <f>#REF!-(#REF!+#REF!)</f>
        <v>#REF!</v>
      </c>
      <c r="AF8" s="118" t="e">
        <f t="shared" si="0"/>
        <v>#REF!</v>
      </c>
      <c r="AG8" s="64" t="e">
        <f t="shared" si="1"/>
        <v>#REF!</v>
      </c>
      <c r="AH8" s="64" t="e">
        <f t="shared" si="2"/>
        <v>#REF!</v>
      </c>
    </row>
    <row r="9" spans="1:34" ht="15" customHeight="1">
      <c r="A9" s="11" t="s">
        <v>109</v>
      </c>
      <c r="B9" s="19"/>
      <c r="C9" s="58" t="e">
        <f>#REF!-(#REF!-#REF!)</f>
        <v>#REF!</v>
      </c>
      <c r="D9" s="57"/>
      <c r="E9" s="58" t="e">
        <f>#REF!-(#REF!-#REF!)</f>
        <v>#REF!</v>
      </c>
      <c r="F9" s="57"/>
      <c r="G9" s="58" t="e">
        <f>#REF!-(#REF!-#REF!)</f>
        <v>#REF!</v>
      </c>
      <c r="H9" s="57"/>
      <c r="I9" s="58" t="e">
        <f>#REF!-(#REF!-#REF!)</f>
        <v>#REF!</v>
      </c>
      <c r="J9" s="57"/>
      <c r="K9" s="58" t="e">
        <f>#REF!-(#REF!-#REF!)</f>
        <v>#REF!</v>
      </c>
      <c r="L9" s="57"/>
      <c r="M9" s="58" t="e">
        <f>#REF!-(#REF!-#REF!)</f>
        <v>#REF!</v>
      </c>
      <c r="N9" s="57"/>
      <c r="O9" s="58" t="e">
        <f>#REF!-(#REF!-#REF!)</f>
        <v>#REF!</v>
      </c>
      <c r="P9" s="57"/>
      <c r="Q9" s="58" t="e">
        <f>#REF!-(#REF!-#REF!)</f>
        <v>#REF!</v>
      </c>
      <c r="R9" s="57"/>
      <c r="S9" s="58" t="e">
        <f>#REF!-(#REF!-#REF!)</f>
        <v>#REF!</v>
      </c>
      <c r="T9" s="57"/>
      <c r="U9" s="58" t="e">
        <f>#REF!-(#REF!-#REF!)</f>
        <v>#REF!</v>
      </c>
      <c r="V9" s="57"/>
      <c r="W9" s="58" t="e">
        <f>#REF!-(#REF!-#REF!)</f>
        <v>#REF!</v>
      </c>
      <c r="X9" s="57"/>
      <c r="Y9" s="58" t="e">
        <f>#REF!-(#REF!-#REF!)</f>
        <v>#REF!</v>
      </c>
      <c r="Z9" s="57"/>
      <c r="AA9" s="58" t="e">
        <f>#REF!-(#REF!-#REF!)</f>
        <v>#REF!</v>
      </c>
      <c r="AB9" s="57"/>
      <c r="AC9" s="58" t="e">
        <f>#REF!-(#REF!-#REF!)</f>
        <v>#REF!</v>
      </c>
      <c r="AD9" s="57"/>
      <c r="AE9" s="58" t="e">
        <f>#REF!-(#REF!-#REF!)</f>
        <v>#REF!</v>
      </c>
      <c r="AF9" s="118" t="e">
        <f t="shared" si="0"/>
        <v>#REF!</v>
      </c>
      <c r="AG9" s="64" t="e">
        <f t="shared" si="1"/>
        <v>#REF!</v>
      </c>
      <c r="AH9" s="64" t="e">
        <f t="shared" si="2"/>
        <v>#REF!</v>
      </c>
    </row>
    <row r="10" spans="1:34" ht="15" customHeight="1">
      <c r="A10" s="32" t="s">
        <v>141</v>
      </c>
      <c r="B10" s="19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118"/>
      <c r="AG10" s="64"/>
      <c r="AH10" s="64"/>
    </row>
    <row r="11" spans="1:34" ht="15" customHeight="1">
      <c r="A11" s="43" t="s">
        <v>139</v>
      </c>
      <c r="B11" s="19"/>
      <c r="C11" s="56" t="e">
        <f>#REF!-#REF!</f>
        <v>#REF!</v>
      </c>
      <c r="D11" s="57"/>
      <c r="E11" s="56" t="e">
        <f>#REF!-#REF!</f>
        <v>#REF!</v>
      </c>
      <c r="F11" s="57"/>
      <c r="G11" s="56" t="e">
        <f>#REF!-#REF!</f>
        <v>#REF!</v>
      </c>
      <c r="H11" s="57"/>
      <c r="I11" s="56" t="e">
        <f>#REF!-#REF!</f>
        <v>#REF!</v>
      </c>
      <c r="J11" s="57"/>
      <c r="K11" s="56" t="e">
        <f>#REF!-#REF!</f>
        <v>#REF!</v>
      </c>
      <c r="L11" s="57"/>
      <c r="M11" s="56" t="e">
        <f>#REF!-#REF!</f>
        <v>#REF!</v>
      </c>
      <c r="N11" s="57"/>
      <c r="O11" s="56" t="e">
        <f>#REF!-#REF!</f>
        <v>#REF!</v>
      </c>
      <c r="P11" s="57"/>
      <c r="Q11" s="56" t="e">
        <f>#REF!-#REF!</f>
        <v>#REF!</v>
      </c>
      <c r="R11" s="57"/>
      <c r="S11" s="56" t="e">
        <f>#REF!-#REF!</f>
        <v>#REF!</v>
      </c>
      <c r="T11" s="57"/>
      <c r="U11" s="56" t="e">
        <f>#REF!-#REF!</f>
        <v>#REF!</v>
      </c>
      <c r="V11" s="57"/>
      <c r="W11" s="56" t="e">
        <f>#REF!-#REF!</f>
        <v>#REF!</v>
      </c>
      <c r="X11" s="57"/>
      <c r="Y11" s="56" t="e">
        <f>#REF!-#REF!</f>
        <v>#REF!</v>
      </c>
      <c r="Z11" s="57"/>
      <c r="AA11" s="56" t="e">
        <f>#REF!-#REF!</f>
        <v>#REF!</v>
      </c>
      <c r="AB11" s="57"/>
      <c r="AC11" s="56" t="e">
        <f>#REF!-#REF!</f>
        <v>#REF!</v>
      </c>
      <c r="AD11" s="57"/>
      <c r="AE11" s="56" t="e">
        <f>#REF!-#REF!</f>
        <v>#REF!</v>
      </c>
      <c r="AF11" s="118" t="e">
        <f t="shared" si="0"/>
        <v>#REF!</v>
      </c>
      <c r="AG11" s="64" t="e">
        <f t="shared" si="1"/>
        <v>#REF!</v>
      </c>
      <c r="AH11" s="64" t="e">
        <f t="shared" si="2"/>
        <v>#REF!</v>
      </c>
    </row>
    <row r="12" spans="1:34" ht="15" customHeight="1">
      <c r="A12" s="43" t="s">
        <v>113</v>
      </c>
      <c r="B12" s="19"/>
      <c r="C12" s="57" t="e">
        <f>#REF!-SUM(#REF!)</f>
        <v>#REF!</v>
      </c>
      <c r="D12" s="57"/>
      <c r="E12" s="57" t="e">
        <f>#REF!-SUM(#REF!)</f>
        <v>#REF!</v>
      </c>
      <c r="F12" s="57"/>
      <c r="G12" s="57" t="e">
        <f>#REF!-SUM(#REF!)</f>
        <v>#REF!</v>
      </c>
      <c r="H12" s="57"/>
      <c r="I12" s="57" t="e">
        <f>#REF!-SUM(#REF!)</f>
        <v>#REF!</v>
      </c>
      <c r="J12" s="57"/>
      <c r="K12" s="57" t="e">
        <f>#REF!-SUM(#REF!)</f>
        <v>#REF!</v>
      </c>
      <c r="L12" s="57"/>
      <c r="M12" s="57" t="e">
        <f>#REF!-SUM(#REF!)</f>
        <v>#REF!</v>
      </c>
      <c r="N12" s="57"/>
      <c r="O12" s="57" t="e">
        <f>#REF!-SUM(#REF!)</f>
        <v>#REF!</v>
      </c>
      <c r="P12" s="57"/>
      <c r="Q12" s="57" t="e">
        <f>#REF!-SUM(#REF!)</f>
        <v>#REF!</v>
      </c>
      <c r="R12" s="57"/>
      <c r="S12" s="57" t="e">
        <f>#REF!-SUM(#REF!)</f>
        <v>#REF!</v>
      </c>
      <c r="T12" s="57"/>
      <c r="U12" s="57" t="e">
        <f>#REF!-SUM(#REF!)</f>
        <v>#REF!</v>
      </c>
      <c r="V12" s="57"/>
      <c r="W12" s="57" t="e">
        <f>#REF!-SUM(#REF!)</f>
        <v>#REF!</v>
      </c>
      <c r="X12" s="57"/>
      <c r="Y12" s="57" t="e">
        <f>#REF!-SUM(#REF!)</f>
        <v>#REF!</v>
      </c>
      <c r="Z12" s="57"/>
      <c r="AA12" s="57" t="e">
        <f>#REF!-SUM(#REF!)</f>
        <v>#REF!</v>
      </c>
      <c r="AB12" s="57"/>
      <c r="AC12" s="57" t="e">
        <f>#REF!-SUM(#REF!)</f>
        <v>#REF!</v>
      </c>
      <c r="AD12" s="57"/>
      <c r="AE12" s="57" t="e">
        <f>#REF!-SUM(#REF!)</f>
        <v>#REF!</v>
      </c>
      <c r="AF12" s="118" t="e">
        <f t="shared" si="0"/>
        <v>#REF!</v>
      </c>
      <c r="AG12" s="64" t="e">
        <f t="shared" si="1"/>
        <v>#REF!</v>
      </c>
      <c r="AH12" s="64" t="e">
        <f t="shared" si="2"/>
        <v>#REF!</v>
      </c>
    </row>
    <row r="13" spans="1:34" ht="15" customHeight="1">
      <c r="A13" s="43" t="s">
        <v>114</v>
      </c>
      <c r="B13" s="19"/>
      <c r="C13" s="57" t="e">
        <f>#REF!-SUM(#REF!)</f>
        <v>#REF!</v>
      </c>
      <c r="D13" s="57"/>
      <c r="E13" s="57" t="e">
        <f>#REF!-SUM(#REF!)</f>
        <v>#REF!</v>
      </c>
      <c r="F13" s="57"/>
      <c r="G13" s="57" t="e">
        <f>#REF!-SUM(#REF!)</f>
        <v>#REF!</v>
      </c>
      <c r="H13" s="57"/>
      <c r="I13" s="57" t="e">
        <f>#REF!-SUM(#REF!)</f>
        <v>#REF!</v>
      </c>
      <c r="J13" s="57"/>
      <c r="K13" s="57" t="e">
        <f>#REF!-SUM(#REF!)</f>
        <v>#REF!</v>
      </c>
      <c r="L13" s="57"/>
      <c r="M13" s="57" t="e">
        <f>#REF!-SUM(#REF!)</f>
        <v>#REF!</v>
      </c>
      <c r="N13" s="57"/>
      <c r="O13" s="57" t="e">
        <f>#REF!-SUM(#REF!)</f>
        <v>#REF!</v>
      </c>
      <c r="P13" s="57"/>
      <c r="Q13" s="57" t="e">
        <f>#REF!-SUM(#REF!)</f>
        <v>#REF!</v>
      </c>
      <c r="R13" s="57"/>
      <c r="S13" s="57" t="e">
        <f>#REF!-SUM(#REF!)</f>
        <v>#REF!</v>
      </c>
      <c r="T13" s="57"/>
      <c r="U13" s="57" t="e">
        <f>#REF!-SUM(#REF!)</f>
        <v>#REF!</v>
      </c>
      <c r="V13" s="57"/>
      <c r="W13" s="57" t="e">
        <f>#REF!-SUM(#REF!)</f>
        <v>#REF!</v>
      </c>
      <c r="X13" s="57"/>
      <c r="Y13" s="57" t="e">
        <f>#REF!-SUM(#REF!)</f>
        <v>#REF!</v>
      </c>
      <c r="Z13" s="57"/>
      <c r="AA13" s="57" t="e">
        <f>#REF!-SUM(#REF!)</f>
        <v>#REF!</v>
      </c>
      <c r="AB13" s="57"/>
      <c r="AC13" s="57" t="e">
        <f>#REF!-SUM(#REF!)</f>
        <v>#REF!</v>
      </c>
      <c r="AD13" s="57"/>
      <c r="AE13" s="57" t="e">
        <f>#REF!-SUM(#REF!)</f>
        <v>#REF!</v>
      </c>
      <c r="AF13" s="118" t="e">
        <f t="shared" si="0"/>
        <v>#REF!</v>
      </c>
      <c r="AG13" s="64" t="e">
        <f t="shared" si="1"/>
        <v>#REF!</v>
      </c>
      <c r="AH13" s="64" t="e">
        <f t="shared" si="2"/>
        <v>#REF!</v>
      </c>
    </row>
    <row r="14" spans="1:34" s="12" customFormat="1" ht="15" customHeight="1">
      <c r="A14" s="11" t="s">
        <v>110</v>
      </c>
      <c r="B14" s="19"/>
      <c r="C14" s="58" t="e">
        <f>#REF!-(#REF!-SUM(#REF!))</f>
        <v>#REF!</v>
      </c>
      <c r="D14" s="59"/>
      <c r="E14" s="58" t="e">
        <f>#REF!-(#REF!-SUM(#REF!))</f>
        <v>#REF!</v>
      </c>
      <c r="F14" s="59"/>
      <c r="G14" s="58" t="e">
        <f>#REF!-(#REF!-SUM(#REF!))</f>
        <v>#REF!</v>
      </c>
      <c r="H14" s="59"/>
      <c r="I14" s="58" t="e">
        <f>#REF!-(#REF!-SUM(#REF!))</f>
        <v>#REF!</v>
      </c>
      <c r="J14" s="59"/>
      <c r="K14" s="58" t="e">
        <f>#REF!-(#REF!-SUM(#REF!))</f>
        <v>#REF!</v>
      </c>
      <c r="L14" s="59"/>
      <c r="M14" s="58" t="e">
        <f>#REF!-(#REF!-SUM(#REF!))</f>
        <v>#REF!</v>
      </c>
      <c r="N14" s="59"/>
      <c r="O14" s="58" t="e">
        <f>#REF!-(#REF!-SUM(#REF!))</f>
        <v>#REF!</v>
      </c>
      <c r="P14" s="59"/>
      <c r="Q14" s="58" t="e">
        <f>#REF!-(#REF!-SUM(#REF!))</f>
        <v>#REF!</v>
      </c>
      <c r="R14" s="59"/>
      <c r="S14" s="58" t="e">
        <f>#REF!-(#REF!-SUM(#REF!))</f>
        <v>#REF!</v>
      </c>
      <c r="T14" s="59"/>
      <c r="U14" s="58" t="e">
        <f>#REF!-(#REF!-SUM(#REF!))</f>
        <v>#REF!</v>
      </c>
      <c r="V14" s="59"/>
      <c r="W14" s="58" t="e">
        <f>#REF!-(#REF!-SUM(#REF!))</f>
        <v>#REF!</v>
      </c>
      <c r="X14" s="59"/>
      <c r="Y14" s="58" t="e">
        <f>#REF!-(#REF!-SUM(#REF!))</f>
        <v>#REF!</v>
      </c>
      <c r="Z14" s="59"/>
      <c r="AA14" s="58" t="e">
        <f>#REF!-(#REF!-SUM(#REF!))</f>
        <v>#REF!</v>
      </c>
      <c r="AB14" s="59"/>
      <c r="AC14" s="58" t="e">
        <f>#REF!-(#REF!-SUM(#REF!))</f>
        <v>#REF!</v>
      </c>
      <c r="AD14" s="59"/>
      <c r="AE14" s="58" t="e">
        <f>#REF!-(#REF!-SUM(#REF!))</f>
        <v>#REF!</v>
      </c>
      <c r="AF14" s="118" t="e">
        <f t="shared" si="0"/>
        <v>#REF!</v>
      </c>
      <c r="AG14" s="64" t="e">
        <f t="shared" si="1"/>
        <v>#REF!</v>
      </c>
      <c r="AH14" s="64" t="e">
        <f t="shared" si="2"/>
        <v>#REF!</v>
      </c>
    </row>
    <row r="15" spans="1:34" s="12" customFormat="1" ht="15" customHeight="1">
      <c r="A15" s="32" t="s">
        <v>142</v>
      </c>
      <c r="B15" s="19"/>
      <c r="C15" s="57"/>
      <c r="D15" s="59"/>
      <c r="E15" s="57"/>
      <c r="F15" s="59"/>
      <c r="G15" s="57"/>
      <c r="H15" s="59"/>
      <c r="I15" s="57"/>
      <c r="J15" s="59"/>
      <c r="K15" s="57"/>
      <c r="L15" s="59"/>
      <c r="M15" s="57"/>
      <c r="N15" s="59"/>
      <c r="O15" s="57"/>
      <c r="P15" s="59"/>
      <c r="Q15" s="57"/>
      <c r="R15" s="59"/>
      <c r="S15" s="57"/>
      <c r="T15" s="59"/>
      <c r="U15" s="57"/>
      <c r="V15" s="59"/>
      <c r="W15" s="57"/>
      <c r="X15" s="59"/>
      <c r="Y15" s="57"/>
      <c r="Z15" s="59"/>
      <c r="AA15" s="57"/>
      <c r="AB15" s="59"/>
      <c r="AC15" s="57"/>
      <c r="AD15" s="59"/>
      <c r="AE15" s="57"/>
      <c r="AF15" s="118"/>
      <c r="AG15" s="64"/>
      <c r="AH15" s="64"/>
    </row>
    <row r="16" spans="1:34" s="12" customFormat="1" ht="15" customHeight="1">
      <c r="A16" s="43" t="s">
        <v>139</v>
      </c>
      <c r="B16" s="19"/>
      <c r="C16" s="56" t="e">
        <f>#REF!-#REF!</f>
        <v>#REF!</v>
      </c>
      <c r="D16" s="59"/>
      <c r="E16" s="56" t="e">
        <f>#REF!-#REF!</f>
        <v>#REF!</v>
      </c>
      <c r="F16" s="59"/>
      <c r="G16" s="56" t="e">
        <f>#REF!-#REF!</f>
        <v>#REF!</v>
      </c>
      <c r="H16" s="59"/>
      <c r="I16" s="56" t="e">
        <f>#REF!-#REF!</f>
        <v>#REF!</v>
      </c>
      <c r="J16" s="59"/>
      <c r="K16" s="56" t="e">
        <f>#REF!-#REF!</f>
        <v>#REF!</v>
      </c>
      <c r="L16" s="59"/>
      <c r="M16" s="56" t="e">
        <f>#REF!-#REF!</f>
        <v>#REF!</v>
      </c>
      <c r="N16" s="59"/>
      <c r="O16" s="56" t="e">
        <f>#REF!-#REF!</f>
        <v>#REF!</v>
      </c>
      <c r="P16" s="59"/>
      <c r="Q16" s="56" t="e">
        <f>#REF!-#REF!</f>
        <v>#REF!</v>
      </c>
      <c r="R16" s="59"/>
      <c r="S16" s="56" t="e">
        <f>#REF!-#REF!</f>
        <v>#REF!</v>
      </c>
      <c r="T16" s="59"/>
      <c r="U16" s="56" t="e">
        <f>#REF!-#REF!</f>
        <v>#REF!</v>
      </c>
      <c r="V16" s="59"/>
      <c r="W16" s="56" t="e">
        <f>#REF!-#REF!</f>
        <v>#REF!</v>
      </c>
      <c r="X16" s="59"/>
      <c r="Y16" s="56" t="e">
        <f>#REF!-#REF!</f>
        <v>#REF!</v>
      </c>
      <c r="Z16" s="59"/>
      <c r="AA16" s="56" t="e">
        <f>#REF!-#REF!</f>
        <v>#REF!</v>
      </c>
      <c r="AB16" s="59"/>
      <c r="AC16" s="56" t="e">
        <f>#REF!-#REF!</f>
        <v>#REF!</v>
      </c>
      <c r="AD16" s="59"/>
      <c r="AE16" s="56" t="e">
        <f>#REF!-#REF!</f>
        <v>#REF!</v>
      </c>
      <c r="AF16" s="118" t="e">
        <f t="shared" si="0"/>
        <v>#REF!</v>
      </c>
      <c r="AG16" s="64" t="e">
        <f t="shared" si="1"/>
        <v>#REF!</v>
      </c>
      <c r="AH16" s="64" t="e">
        <f t="shared" si="2"/>
        <v>#REF!</v>
      </c>
    </row>
    <row r="17" spans="1:34" s="12" customFormat="1" ht="15" customHeight="1">
      <c r="A17" s="43" t="s">
        <v>113</v>
      </c>
      <c r="B17" s="19"/>
      <c r="C17" s="57" t="e">
        <f>#REF!-SUM(#REF!)</f>
        <v>#REF!</v>
      </c>
      <c r="D17" s="59"/>
      <c r="E17" s="57" t="e">
        <f>#REF!-SUM(#REF!)</f>
        <v>#REF!</v>
      </c>
      <c r="F17" s="59"/>
      <c r="G17" s="57" t="e">
        <f>#REF!-SUM(#REF!)</f>
        <v>#REF!</v>
      </c>
      <c r="H17" s="59"/>
      <c r="I17" s="57" t="e">
        <f>#REF!-SUM(#REF!)</f>
        <v>#REF!</v>
      </c>
      <c r="J17" s="59"/>
      <c r="K17" s="57" t="e">
        <f>#REF!-SUM(#REF!)</f>
        <v>#REF!</v>
      </c>
      <c r="L17" s="59"/>
      <c r="M17" s="57" t="e">
        <f>#REF!-SUM(#REF!)</f>
        <v>#REF!</v>
      </c>
      <c r="N17" s="59"/>
      <c r="O17" s="57" t="e">
        <f>#REF!-SUM(#REF!)</f>
        <v>#REF!</v>
      </c>
      <c r="P17" s="59"/>
      <c r="Q17" s="57" t="e">
        <f>#REF!-SUM(#REF!)</f>
        <v>#REF!</v>
      </c>
      <c r="R17" s="59"/>
      <c r="S17" s="57" t="e">
        <f>#REF!-SUM(#REF!)</f>
        <v>#REF!</v>
      </c>
      <c r="T17" s="59"/>
      <c r="U17" s="57" t="e">
        <f>#REF!-SUM(#REF!)</f>
        <v>#REF!</v>
      </c>
      <c r="V17" s="59"/>
      <c r="W17" s="57" t="e">
        <f>#REF!-SUM(#REF!)</f>
        <v>#REF!</v>
      </c>
      <c r="X17" s="59"/>
      <c r="Y17" s="57" t="e">
        <f>#REF!-SUM(#REF!)</f>
        <v>#REF!</v>
      </c>
      <c r="Z17" s="59"/>
      <c r="AA17" s="57" t="e">
        <f>#REF!-SUM(#REF!)</f>
        <v>#REF!</v>
      </c>
      <c r="AB17" s="59"/>
      <c r="AC17" s="57" t="e">
        <f>#REF!-SUM(#REF!)</f>
        <v>#REF!</v>
      </c>
      <c r="AD17" s="59"/>
      <c r="AE17" s="57" t="e">
        <f>#REF!-SUM(#REF!)</f>
        <v>#REF!</v>
      </c>
      <c r="AF17" s="118" t="e">
        <f t="shared" si="0"/>
        <v>#REF!</v>
      </c>
      <c r="AG17" s="64" t="e">
        <f t="shared" si="1"/>
        <v>#REF!</v>
      </c>
      <c r="AH17" s="64" t="e">
        <f t="shared" si="2"/>
        <v>#REF!</v>
      </c>
    </row>
    <row r="18" spans="1:34" s="12" customFormat="1" ht="15" customHeight="1">
      <c r="A18" s="43" t="s">
        <v>114</v>
      </c>
      <c r="B18" s="19"/>
      <c r="C18" s="57" t="e">
        <f>#REF!-#REF!</f>
        <v>#REF!</v>
      </c>
      <c r="D18" s="59"/>
      <c r="E18" s="57" t="e">
        <f>#REF!-#REF!</f>
        <v>#REF!</v>
      </c>
      <c r="F18" s="59"/>
      <c r="G18" s="57" t="e">
        <f>#REF!-#REF!</f>
        <v>#REF!</v>
      </c>
      <c r="H18" s="59"/>
      <c r="I18" s="57" t="e">
        <f>#REF!-#REF!</f>
        <v>#REF!</v>
      </c>
      <c r="J18" s="59"/>
      <c r="K18" s="57" t="e">
        <f>#REF!-#REF!</f>
        <v>#REF!</v>
      </c>
      <c r="L18" s="59"/>
      <c r="M18" s="57" t="e">
        <f>#REF!-#REF!</f>
        <v>#REF!</v>
      </c>
      <c r="N18" s="59"/>
      <c r="O18" s="57" t="e">
        <f>#REF!-#REF!</f>
        <v>#REF!</v>
      </c>
      <c r="P18" s="59"/>
      <c r="Q18" s="57" t="e">
        <f>#REF!-#REF!</f>
        <v>#REF!</v>
      </c>
      <c r="R18" s="59"/>
      <c r="S18" s="57" t="e">
        <f>#REF!-#REF!</f>
        <v>#REF!</v>
      </c>
      <c r="T18" s="59"/>
      <c r="U18" s="57" t="e">
        <f>#REF!-#REF!</f>
        <v>#REF!</v>
      </c>
      <c r="V18" s="59"/>
      <c r="W18" s="57" t="e">
        <f>#REF!-#REF!</f>
        <v>#REF!</v>
      </c>
      <c r="X18" s="59"/>
      <c r="Y18" s="57" t="e">
        <f>#REF!-#REF!</f>
        <v>#REF!</v>
      </c>
      <c r="Z18" s="59"/>
      <c r="AA18" s="57" t="e">
        <f>#REF!-#REF!</f>
        <v>#REF!</v>
      </c>
      <c r="AB18" s="59"/>
      <c r="AC18" s="57" t="e">
        <f>#REF!-#REF!</f>
        <v>#REF!</v>
      </c>
      <c r="AD18" s="59"/>
      <c r="AE18" s="57" t="e">
        <f>#REF!-#REF!</f>
        <v>#REF!</v>
      </c>
      <c r="AF18" s="118" t="e">
        <f t="shared" si="0"/>
        <v>#REF!</v>
      </c>
      <c r="AG18" s="64" t="e">
        <f t="shared" si="1"/>
        <v>#REF!</v>
      </c>
      <c r="AH18" s="64" t="e">
        <f t="shared" si="2"/>
        <v>#REF!</v>
      </c>
    </row>
    <row r="19" spans="1:34" s="12" customFormat="1" ht="15" customHeight="1">
      <c r="A19" s="11" t="s">
        <v>111</v>
      </c>
      <c r="B19" s="19"/>
      <c r="C19" s="58" t="e">
        <f>#REF!-#REF!</f>
        <v>#REF!</v>
      </c>
      <c r="D19" s="59"/>
      <c r="E19" s="58" t="e">
        <f>#REF!-#REF!</f>
        <v>#REF!</v>
      </c>
      <c r="F19" s="59"/>
      <c r="G19" s="58" t="e">
        <f>#REF!-#REF!</f>
        <v>#REF!</v>
      </c>
      <c r="H19" s="59"/>
      <c r="I19" s="58" t="e">
        <f>#REF!-#REF!</f>
        <v>#REF!</v>
      </c>
      <c r="J19" s="59"/>
      <c r="K19" s="58" t="e">
        <f>#REF!-#REF!</f>
        <v>#REF!</v>
      </c>
      <c r="L19" s="59"/>
      <c r="M19" s="58" t="e">
        <f>#REF!-#REF!</f>
        <v>#REF!</v>
      </c>
      <c r="N19" s="59"/>
      <c r="O19" s="58" t="e">
        <f>#REF!-#REF!</f>
        <v>#REF!</v>
      </c>
      <c r="P19" s="59"/>
      <c r="Q19" s="58" t="e">
        <f>#REF!-#REF!</f>
        <v>#REF!</v>
      </c>
      <c r="R19" s="59"/>
      <c r="S19" s="58" t="e">
        <f>#REF!-#REF!</f>
        <v>#REF!</v>
      </c>
      <c r="T19" s="59"/>
      <c r="U19" s="58" t="e">
        <f>#REF!-#REF!</f>
        <v>#REF!</v>
      </c>
      <c r="V19" s="59"/>
      <c r="W19" s="58" t="e">
        <f>#REF!-#REF!</f>
        <v>#REF!</v>
      </c>
      <c r="X19" s="59"/>
      <c r="Y19" s="58" t="e">
        <f>#REF!-#REF!</f>
        <v>#REF!</v>
      </c>
      <c r="Z19" s="59"/>
      <c r="AA19" s="58" t="e">
        <f>#REF!-#REF!</f>
        <v>#REF!</v>
      </c>
      <c r="AB19" s="59"/>
      <c r="AC19" s="58" t="e">
        <f>#REF!-#REF!</f>
        <v>#REF!</v>
      </c>
      <c r="AD19" s="59"/>
      <c r="AE19" s="58" t="e">
        <f>#REF!-#REF!</f>
        <v>#REF!</v>
      </c>
      <c r="AF19" s="118" t="e">
        <f t="shared" si="0"/>
        <v>#REF!</v>
      </c>
      <c r="AG19" s="64" t="e">
        <f t="shared" si="1"/>
        <v>#REF!</v>
      </c>
      <c r="AH19" s="64" t="e">
        <f t="shared" si="2"/>
        <v>#REF!</v>
      </c>
    </row>
    <row r="20" spans="1:34" s="12" customFormat="1" ht="15" customHeight="1">
      <c r="A20" s="32" t="s">
        <v>143</v>
      </c>
      <c r="B20" s="19"/>
      <c r="C20" s="57"/>
      <c r="D20" s="59"/>
      <c r="E20" s="57"/>
      <c r="F20" s="59"/>
      <c r="G20" s="57"/>
      <c r="H20" s="59"/>
      <c r="I20" s="57"/>
      <c r="J20" s="59"/>
      <c r="K20" s="57"/>
      <c r="L20" s="59"/>
      <c r="M20" s="57"/>
      <c r="N20" s="59"/>
      <c r="O20" s="57"/>
      <c r="P20" s="59"/>
      <c r="Q20" s="57"/>
      <c r="R20" s="59"/>
      <c r="S20" s="57"/>
      <c r="T20" s="59"/>
      <c r="U20" s="57"/>
      <c r="V20" s="59"/>
      <c r="W20" s="57"/>
      <c r="X20" s="59"/>
      <c r="Y20" s="57"/>
      <c r="Z20" s="59"/>
      <c r="AA20" s="57"/>
      <c r="AB20" s="59"/>
      <c r="AC20" s="57"/>
      <c r="AD20" s="59"/>
      <c r="AE20" s="57"/>
      <c r="AF20" s="118"/>
      <c r="AG20" s="64"/>
      <c r="AH20" s="64"/>
    </row>
    <row r="21" spans="1:34" s="12" customFormat="1" ht="15" customHeight="1">
      <c r="A21" s="43" t="s">
        <v>139</v>
      </c>
      <c r="B21" s="19"/>
      <c r="C21" s="56" t="e">
        <f>#REF!-#REF!</f>
        <v>#REF!</v>
      </c>
      <c r="D21" s="59"/>
      <c r="E21" s="56" t="e">
        <f>#REF!-#REF!</f>
        <v>#REF!</v>
      </c>
      <c r="F21" s="59"/>
      <c r="G21" s="56" t="e">
        <f>#REF!-#REF!</f>
        <v>#REF!</v>
      </c>
      <c r="H21" s="59"/>
      <c r="I21" s="56" t="e">
        <f>#REF!-#REF!</f>
        <v>#REF!</v>
      </c>
      <c r="J21" s="59"/>
      <c r="K21" s="56" t="e">
        <f>#REF!-#REF!</f>
        <v>#REF!</v>
      </c>
      <c r="L21" s="59"/>
      <c r="M21" s="56" t="e">
        <f>#REF!-#REF!</f>
        <v>#REF!</v>
      </c>
      <c r="N21" s="59"/>
      <c r="O21" s="56" t="e">
        <f>#REF!-#REF!</f>
        <v>#REF!</v>
      </c>
      <c r="P21" s="59"/>
      <c r="Q21" s="56" t="e">
        <f>#REF!-#REF!</f>
        <v>#REF!</v>
      </c>
      <c r="R21" s="59"/>
      <c r="S21" s="56" t="e">
        <f>#REF!-#REF!</f>
        <v>#REF!</v>
      </c>
      <c r="T21" s="59"/>
      <c r="U21" s="56" t="e">
        <f>#REF!-#REF!</f>
        <v>#REF!</v>
      </c>
      <c r="V21" s="59"/>
      <c r="W21" s="56" t="e">
        <f>#REF!-#REF!</f>
        <v>#REF!</v>
      </c>
      <c r="X21" s="59"/>
      <c r="Y21" s="56" t="e">
        <f>#REF!-#REF!</f>
        <v>#REF!</v>
      </c>
      <c r="Z21" s="59"/>
      <c r="AA21" s="56" t="e">
        <f>#REF!-#REF!</f>
        <v>#REF!</v>
      </c>
      <c r="AB21" s="59"/>
      <c r="AC21" s="56" t="e">
        <f>#REF!-#REF!</f>
        <v>#REF!</v>
      </c>
      <c r="AD21" s="59"/>
      <c r="AE21" s="56" t="e">
        <f>#REF!-#REF!</f>
        <v>#REF!</v>
      </c>
      <c r="AF21" s="118" t="e">
        <f t="shared" si="0"/>
        <v>#REF!</v>
      </c>
      <c r="AG21" s="64" t="e">
        <f t="shared" si="1"/>
        <v>#REF!</v>
      </c>
      <c r="AH21" s="64" t="e">
        <f t="shared" si="2"/>
        <v>#REF!</v>
      </c>
    </row>
    <row r="22" spans="1:34" s="12" customFormat="1" ht="15" customHeight="1">
      <c r="A22" s="43" t="s">
        <v>140</v>
      </c>
      <c r="B22" s="19"/>
      <c r="C22" s="56" t="e">
        <f>#REF!-#REF!</f>
        <v>#REF!</v>
      </c>
      <c r="D22" s="59"/>
      <c r="E22" s="56" t="e">
        <f>#REF!-#REF!</f>
        <v>#REF!</v>
      </c>
      <c r="F22" s="59"/>
      <c r="G22" s="56" t="e">
        <f>#REF!-#REF!</f>
        <v>#REF!</v>
      </c>
      <c r="H22" s="59"/>
      <c r="I22" s="56" t="e">
        <f>#REF!-#REF!</f>
        <v>#REF!</v>
      </c>
      <c r="J22" s="59"/>
      <c r="K22" s="56" t="e">
        <f>#REF!-#REF!</f>
        <v>#REF!</v>
      </c>
      <c r="L22" s="59"/>
      <c r="M22" s="56" t="e">
        <f>#REF!-#REF!</f>
        <v>#REF!</v>
      </c>
      <c r="N22" s="59"/>
      <c r="O22" s="56" t="e">
        <f>#REF!-#REF!</f>
        <v>#REF!</v>
      </c>
      <c r="P22" s="59"/>
      <c r="Q22" s="56" t="e">
        <f>#REF!-#REF!</f>
        <v>#REF!</v>
      </c>
      <c r="R22" s="59"/>
      <c r="S22" s="56" t="e">
        <f>#REF!-#REF!</f>
        <v>#REF!</v>
      </c>
      <c r="T22" s="59"/>
      <c r="U22" s="56" t="e">
        <f>#REF!-#REF!</f>
        <v>#REF!</v>
      </c>
      <c r="V22" s="59"/>
      <c r="W22" s="56" t="e">
        <f>#REF!-#REF!</f>
        <v>#REF!</v>
      </c>
      <c r="X22" s="59"/>
      <c r="Y22" s="56" t="e">
        <f>#REF!-#REF!</f>
        <v>#REF!</v>
      </c>
      <c r="Z22" s="59"/>
      <c r="AA22" s="56" t="e">
        <f>#REF!-#REF!</f>
        <v>#REF!</v>
      </c>
      <c r="AB22" s="59"/>
      <c r="AC22" s="56" t="e">
        <f>#REF!-#REF!</f>
        <v>#REF!</v>
      </c>
      <c r="AD22" s="59"/>
      <c r="AE22" s="56" t="e">
        <f>#REF!-#REF!</f>
        <v>#REF!</v>
      </c>
      <c r="AF22" s="118" t="e">
        <f t="shared" si="0"/>
        <v>#REF!</v>
      </c>
      <c r="AG22" s="64" t="e">
        <f t="shared" si="1"/>
        <v>#REF!</v>
      </c>
      <c r="AH22" s="64" t="e">
        <f t="shared" si="2"/>
        <v>#REF!</v>
      </c>
    </row>
    <row r="23" spans="1:34" s="12" customFormat="1" ht="15" customHeight="1">
      <c r="A23" s="43" t="s">
        <v>115</v>
      </c>
      <c r="B23" s="19"/>
      <c r="C23" s="56" t="e">
        <f>#REF!-SUM(#REF!)</f>
        <v>#REF!</v>
      </c>
      <c r="D23" s="59"/>
      <c r="E23" s="56" t="e">
        <f>#REF!-SUM(#REF!)</f>
        <v>#REF!</v>
      </c>
      <c r="F23" s="59"/>
      <c r="G23" s="56" t="e">
        <f>#REF!-SUM(#REF!)</f>
        <v>#REF!</v>
      </c>
      <c r="H23" s="59"/>
      <c r="I23" s="56" t="e">
        <f>#REF!-SUM(#REF!)</f>
        <v>#REF!</v>
      </c>
      <c r="J23" s="59"/>
      <c r="K23" s="56" t="e">
        <f>#REF!-SUM(#REF!)</f>
        <v>#REF!</v>
      </c>
      <c r="L23" s="59"/>
      <c r="M23" s="56" t="e">
        <f>#REF!-SUM(#REF!)</f>
        <v>#REF!</v>
      </c>
      <c r="N23" s="59"/>
      <c r="O23" s="56" t="e">
        <f>#REF!-SUM(#REF!)</f>
        <v>#REF!</v>
      </c>
      <c r="P23" s="59"/>
      <c r="Q23" s="56" t="e">
        <f>#REF!-SUM(#REF!)</f>
        <v>#REF!</v>
      </c>
      <c r="R23" s="59"/>
      <c r="S23" s="56" t="e">
        <f>#REF!-SUM(#REF!)</f>
        <v>#REF!</v>
      </c>
      <c r="T23" s="59"/>
      <c r="U23" s="56" t="e">
        <f>#REF!-SUM(#REF!)</f>
        <v>#REF!</v>
      </c>
      <c r="V23" s="59"/>
      <c r="W23" s="56" t="e">
        <f>#REF!-SUM(#REF!)</f>
        <v>#REF!</v>
      </c>
      <c r="X23" s="59"/>
      <c r="Y23" s="56" t="e">
        <f>#REF!-SUM(#REF!)</f>
        <v>#REF!</v>
      </c>
      <c r="Z23" s="59"/>
      <c r="AA23" s="56" t="e">
        <f>#REF!-SUM(#REF!)</f>
        <v>#REF!</v>
      </c>
      <c r="AB23" s="59"/>
      <c r="AC23" s="56" t="e">
        <f>#REF!-SUM(#REF!)</f>
        <v>#REF!</v>
      </c>
      <c r="AD23" s="59"/>
      <c r="AE23" s="56" t="e">
        <f>#REF!-SUM(#REF!)</f>
        <v>#REF!</v>
      </c>
      <c r="AF23" s="118" t="e">
        <f t="shared" si="0"/>
        <v>#REF!</v>
      </c>
      <c r="AG23" s="64" t="e">
        <f t="shared" si="1"/>
        <v>#REF!</v>
      </c>
      <c r="AH23" s="64" t="e">
        <f t="shared" si="2"/>
        <v>#REF!</v>
      </c>
    </row>
    <row r="24" spans="1:34" s="12" customFormat="1" ht="15" customHeight="1">
      <c r="A24" s="11" t="s">
        <v>112</v>
      </c>
      <c r="B24" s="17"/>
      <c r="C24" s="58" t="e">
        <f>#REF!-(#REF!-#REF!)</f>
        <v>#REF!</v>
      </c>
      <c r="D24" s="59"/>
      <c r="E24" s="58" t="e">
        <f>#REF!-(#REF!-#REF!)</f>
        <v>#REF!</v>
      </c>
      <c r="F24" s="59"/>
      <c r="G24" s="58" t="e">
        <f>#REF!-(#REF!-#REF!)</f>
        <v>#REF!</v>
      </c>
      <c r="H24" s="59"/>
      <c r="I24" s="58" t="e">
        <f>#REF!-(#REF!-#REF!)</f>
        <v>#REF!</v>
      </c>
      <c r="J24" s="59"/>
      <c r="K24" s="58" t="e">
        <f>#REF!-(#REF!-#REF!)</f>
        <v>#REF!</v>
      </c>
      <c r="L24" s="59"/>
      <c r="M24" s="58" t="e">
        <f>#REF!-(#REF!-#REF!)</f>
        <v>#REF!</v>
      </c>
      <c r="N24" s="59"/>
      <c r="O24" s="58" t="e">
        <f>#REF!-(#REF!-#REF!)</f>
        <v>#REF!</v>
      </c>
      <c r="P24" s="59"/>
      <c r="Q24" s="58" t="e">
        <f>#REF!-(#REF!-#REF!)</f>
        <v>#REF!</v>
      </c>
      <c r="R24" s="59"/>
      <c r="S24" s="58" t="e">
        <f>#REF!-(#REF!-#REF!)</f>
        <v>#REF!</v>
      </c>
      <c r="T24" s="59"/>
      <c r="U24" s="58" t="e">
        <f>#REF!-(#REF!-#REF!)</f>
        <v>#REF!</v>
      </c>
      <c r="V24" s="59"/>
      <c r="W24" s="58" t="e">
        <f>#REF!-(#REF!-#REF!)</f>
        <v>#REF!</v>
      </c>
      <c r="X24" s="59"/>
      <c r="Y24" s="58" t="e">
        <f>#REF!-(#REF!-#REF!)</f>
        <v>#REF!</v>
      </c>
      <c r="Z24" s="59"/>
      <c r="AA24" s="58" t="e">
        <f>#REF!-(#REF!-#REF!)</f>
        <v>#REF!</v>
      </c>
      <c r="AB24" s="59"/>
      <c r="AC24" s="58" t="e">
        <f>#REF!-(#REF!-#REF!)</f>
        <v>#REF!</v>
      </c>
      <c r="AD24" s="59"/>
      <c r="AE24" s="58" t="e">
        <f>#REF!-(#REF!-#REF!)</f>
        <v>#REF!</v>
      </c>
      <c r="AF24" s="118" t="e">
        <f t="shared" si="0"/>
        <v>#REF!</v>
      </c>
      <c r="AG24" s="64" t="e">
        <f t="shared" si="1"/>
        <v>#REF!</v>
      </c>
      <c r="AH24" s="64" t="e">
        <f t="shared" si="2"/>
        <v>#REF!</v>
      </c>
    </row>
    <row r="25" spans="1:8" ht="12.75" customHeight="1">
      <c r="A25" s="43"/>
      <c r="B25" s="19"/>
      <c r="C25"/>
      <c r="D25"/>
      <c r="E25"/>
      <c r="F25"/>
      <c r="G25"/>
      <c r="H25"/>
    </row>
    <row r="26" spans="1:8" ht="12.75" customHeight="1">
      <c r="A26" s="43"/>
      <c r="B26" s="19"/>
      <c r="C26"/>
      <c r="D26"/>
      <c r="E26"/>
      <c r="F26"/>
      <c r="G26"/>
      <c r="H26"/>
    </row>
    <row r="27" spans="1:8" ht="12.75" customHeight="1">
      <c r="A27" s="43"/>
      <c r="B27" s="19"/>
      <c r="C27"/>
      <c r="D27"/>
      <c r="E27"/>
      <c r="F27"/>
      <c r="G27"/>
      <c r="H27"/>
    </row>
    <row r="28" spans="1:8" ht="12.75" customHeight="1">
      <c r="A28" s="43"/>
      <c r="B28" s="19"/>
      <c r="C28"/>
      <c r="D28"/>
      <c r="E28"/>
      <c r="F28"/>
      <c r="G28"/>
      <c r="H28"/>
    </row>
    <row r="29" ht="12.75" customHeight="1"/>
    <row r="30" ht="12.75" customHeight="1"/>
  </sheetData>
  <mergeCells count="1">
    <mergeCell ref="AF2:AG2"/>
  </mergeCells>
  <printOptions horizontalCentered="1"/>
  <pageMargins left="0.3937007874015748" right="0.3937007874015748" top="1.1811023622047245" bottom="0.7874015748031497" header="0.5118110236220472" footer="0.5118110236220472"/>
  <pageSetup fitToHeight="1" fitToWidth="1" horizontalDpi="360" verticalDpi="36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01"/>
  <dimension ref="A1:BA41"/>
  <sheetViews>
    <sheetView workbookViewId="0" topLeftCell="A1">
      <selection activeCell="A1" sqref="A1"/>
    </sheetView>
  </sheetViews>
  <sheetFormatPr defaultColWidth="11.421875" defaultRowHeight="12.75"/>
  <cols>
    <col min="1" max="1" width="42.7109375" style="0" customWidth="1"/>
    <col min="2" max="2" width="0.5625" style="0" customWidth="1"/>
    <col min="3" max="3" width="8.7109375" style="0" customWidth="1"/>
    <col min="4" max="4" width="0.5625" style="0" customWidth="1"/>
    <col min="5" max="5" width="6.7109375" style="14" hidden="1" customWidth="1"/>
    <col min="6" max="6" width="0.5625" style="14" hidden="1" customWidth="1"/>
    <col min="7" max="7" width="6.7109375" style="14" customWidth="1"/>
    <col min="8" max="8" width="0.5625" style="14" customWidth="1"/>
    <col min="9" max="9" width="6.7109375" style="14" customWidth="1"/>
    <col min="10" max="10" width="0.5625" style="14" customWidth="1"/>
    <col min="11" max="11" width="6.7109375" style="14" hidden="1" customWidth="1"/>
    <col min="12" max="12" width="0.5625" style="14" hidden="1" customWidth="1"/>
    <col min="13" max="13" width="6.7109375" style="14" hidden="1" customWidth="1"/>
    <col min="14" max="14" width="0.5625" style="14" hidden="1" customWidth="1"/>
    <col min="15" max="15" width="6.7109375" style="0" hidden="1" customWidth="1"/>
    <col min="16" max="16" width="0.5625" style="0" hidden="1" customWidth="1"/>
    <col min="17" max="17" width="6.7109375" style="0" hidden="1" customWidth="1"/>
    <col min="18" max="18" width="0.5625" style="0" hidden="1" customWidth="1"/>
    <col min="19" max="19" width="6.7109375" style="0" hidden="1" customWidth="1"/>
    <col min="20" max="20" width="0.5625" style="0" hidden="1" customWidth="1"/>
    <col min="21" max="21" width="6.7109375" style="0" hidden="1" customWidth="1"/>
    <col min="22" max="22" width="0.5625" style="0" hidden="1" customWidth="1"/>
    <col min="23" max="23" width="6.7109375" style="0" customWidth="1"/>
    <col min="24" max="24" width="0.5625" style="0" customWidth="1"/>
    <col min="25" max="25" width="6.7109375" style="0" customWidth="1"/>
    <col min="26" max="26" width="0.5625" style="0" customWidth="1"/>
    <col min="27" max="27" width="6.7109375" style="0" customWidth="1"/>
    <col min="28" max="28" width="0.5625" style="0" customWidth="1"/>
    <col min="29" max="29" width="6.7109375" style="0" customWidth="1"/>
    <col min="30" max="30" width="0.5625" style="0" customWidth="1"/>
    <col min="31" max="31" width="6.7109375" style="0" customWidth="1"/>
    <col min="32" max="32" width="0.5625" style="0" customWidth="1"/>
    <col min="33" max="33" width="6.7109375" style="0" customWidth="1"/>
    <col min="34" max="34" width="0.5625" style="0" customWidth="1"/>
    <col min="35" max="35" width="6.7109375" style="0" customWidth="1"/>
    <col min="36" max="36" width="0.5625" style="0" customWidth="1"/>
    <col min="37" max="37" width="6.7109375" style="0" customWidth="1"/>
    <col min="38" max="38" width="0.5625" style="0" customWidth="1"/>
    <col min="39" max="39" width="6.7109375" style="0" customWidth="1"/>
    <col min="40" max="40" width="0.5625" style="0" hidden="1" customWidth="1"/>
    <col min="41" max="41" width="6.7109375" style="0" hidden="1" customWidth="1"/>
    <col min="42" max="42" width="0.5625" style="0" hidden="1" customWidth="1"/>
    <col min="43" max="43" width="6.7109375" style="0" hidden="1" customWidth="1"/>
    <col min="44" max="44" width="0.5625" style="0" hidden="1" customWidth="1"/>
    <col min="45" max="45" width="6.7109375" style="0" hidden="1" customWidth="1"/>
    <col min="46" max="46" width="0.5625" style="0" hidden="1" customWidth="1"/>
    <col min="47" max="47" width="6.7109375" style="0" hidden="1" customWidth="1"/>
    <col min="48" max="48" width="0.5625" style="0" hidden="1" customWidth="1"/>
    <col min="49" max="49" width="6.7109375" style="0" hidden="1" customWidth="1"/>
    <col min="50" max="50" width="0.5625" style="0" hidden="1" customWidth="1"/>
    <col min="51" max="51" width="6.7109375" style="0" hidden="1" customWidth="1"/>
    <col min="52" max="52" width="0.5625" style="0" hidden="1" customWidth="1"/>
    <col min="53" max="53" width="6.7109375" style="0" hidden="1" customWidth="1"/>
  </cols>
  <sheetData>
    <row r="1" spans="1:14" s="21" customFormat="1" ht="16.5" customHeight="1">
      <c r="A1" s="20" t="s">
        <v>65</v>
      </c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21" customFormat="1" ht="16.5" customHeight="1">
      <c r="A2" s="3" t="s">
        <v>193</v>
      </c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4" ht="19.5" customHeight="1">
      <c r="A3" s="2"/>
      <c r="B3" s="2"/>
      <c r="C3" s="2"/>
      <c r="D3" s="2"/>
    </row>
    <row r="4" ht="15" customHeight="1">
      <c r="A4" s="23" t="s">
        <v>105</v>
      </c>
    </row>
    <row r="5" ht="15" customHeight="1">
      <c r="A5" s="1" t="s">
        <v>187</v>
      </c>
    </row>
    <row r="6" spans="1:53" ht="5.25" customHeight="1" thickBot="1">
      <c r="A6" s="4"/>
      <c r="B6" s="4"/>
      <c r="C6" s="4"/>
      <c r="D6" s="4"/>
      <c r="E6" s="15"/>
      <c r="F6" s="15"/>
      <c r="G6" s="15"/>
      <c r="H6" s="15"/>
      <c r="I6" s="15"/>
      <c r="J6" s="15"/>
      <c r="K6" s="15"/>
      <c r="L6" s="15"/>
      <c r="M6" s="15"/>
      <c r="N6" s="15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15" customHeight="1" thickBot="1" thickTop="1">
      <c r="A7" s="7"/>
      <c r="B7" s="18"/>
      <c r="C7" s="7"/>
      <c r="D7" s="18"/>
      <c r="E7" s="24"/>
      <c r="F7" s="25"/>
      <c r="G7" s="24"/>
      <c r="H7" s="25"/>
      <c r="I7" s="24"/>
      <c r="J7" s="24"/>
      <c r="K7" s="24"/>
      <c r="L7" s="24"/>
      <c r="M7" s="24"/>
      <c r="N7" s="25"/>
      <c r="O7" s="80" t="s">
        <v>4</v>
      </c>
      <c r="P7" s="80"/>
      <c r="Q7" s="13"/>
      <c r="R7" s="13"/>
      <c r="S7" s="13"/>
      <c r="T7" s="13"/>
      <c r="U7" s="13"/>
      <c r="V7" s="18"/>
      <c r="W7" s="80" t="s">
        <v>5</v>
      </c>
      <c r="X7" s="80"/>
      <c r="Y7" s="13"/>
      <c r="Z7" s="13"/>
      <c r="AA7" s="13"/>
      <c r="AB7" s="13"/>
      <c r="AC7" s="13"/>
      <c r="AD7" s="18"/>
      <c r="AE7" s="80" t="s">
        <v>83</v>
      </c>
      <c r="AF7" s="80"/>
      <c r="AG7" s="13"/>
      <c r="AH7" s="13"/>
      <c r="AI7" s="13"/>
      <c r="AJ7" s="13"/>
      <c r="AK7" s="13"/>
      <c r="AL7" s="18"/>
      <c r="AM7" s="80" t="s">
        <v>191</v>
      </c>
      <c r="AN7" s="80"/>
      <c r="AO7" s="13"/>
      <c r="AP7" s="13"/>
      <c r="AQ7" s="13"/>
      <c r="AR7" s="13"/>
      <c r="AS7" s="13"/>
      <c r="AT7" s="18"/>
      <c r="AU7" s="80" t="s">
        <v>192</v>
      </c>
      <c r="AV7" s="80"/>
      <c r="AW7" s="13"/>
      <c r="AX7" s="13"/>
      <c r="AY7" s="13"/>
      <c r="AZ7" s="13"/>
      <c r="BA7" s="13"/>
    </row>
    <row r="8" spans="1:53" ht="15" customHeight="1" thickBot="1">
      <c r="A8" s="13" t="s">
        <v>2</v>
      </c>
      <c r="B8" s="18"/>
      <c r="C8" s="13" t="s">
        <v>3</v>
      </c>
      <c r="D8" s="18"/>
      <c r="E8" s="81" t="s">
        <v>4</v>
      </c>
      <c r="F8" s="82"/>
      <c r="G8" s="81" t="s">
        <v>5</v>
      </c>
      <c r="H8" s="82"/>
      <c r="I8" s="81" t="s">
        <v>83</v>
      </c>
      <c r="J8" s="82"/>
      <c r="K8" s="81" t="s">
        <v>191</v>
      </c>
      <c r="L8" s="82"/>
      <c r="M8" s="81" t="s">
        <v>192</v>
      </c>
      <c r="N8" s="82"/>
      <c r="O8" s="13" t="s">
        <v>6</v>
      </c>
      <c r="P8" s="18"/>
      <c r="Q8" s="13" t="s">
        <v>7</v>
      </c>
      <c r="R8" s="18"/>
      <c r="S8" s="13" t="s">
        <v>8</v>
      </c>
      <c r="T8" s="18"/>
      <c r="U8" s="13" t="s">
        <v>9</v>
      </c>
      <c r="V8" s="18"/>
      <c r="W8" s="13" t="s">
        <v>6</v>
      </c>
      <c r="X8" s="18"/>
      <c r="Y8" s="13" t="s">
        <v>7</v>
      </c>
      <c r="Z8" s="18"/>
      <c r="AA8" s="13" t="s">
        <v>8</v>
      </c>
      <c r="AB8" s="18"/>
      <c r="AC8" s="13" t="s">
        <v>9</v>
      </c>
      <c r="AD8" s="18"/>
      <c r="AE8" s="13" t="s">
        <v>6</v>
      </c>
      <c r="AF8" s="18"/>
      <c r="AG8" s="13" t="s">
        <v>7</v>
      </c>
      <c r="AH8" s="18"/>
      <c r="AI8" s="13" t="s">
        <v>8</v>
      </c>
      <c r="AJ8" s="18"/>
      <c r="AK8" s="13" t="s">
        <v>9</v>
      </c>
      <c r="AL8" s="18"/>
      <c r="AM8" s="13" t="s">
        <v>6</v>
      </c>
      <c r="AN8" s="18"/>
      <c r="AO8" s="13" t="s">
        <v>7</v>
      </c>
      <c r="AP8" s="18"/>
      <c r="AQ8" s="13" t="s">
        <v>8</v>
      </c>
      <c r="AR8" s="18"/>
      <c r="AS8" s="13" t="s">
        <v>9</v>
      </c>
      <c r="AT8" s="18"/>
      <c r="AU8" s="13" t="s">
        <v>6</v>
      </c>
      <c r="AV8" s="18"/>
      <c r="AW8" s="13" t="s">
        <v>7</v>
      </c>
      <c r="AX8" s="18"/>
      <c r="AY8" s="13" t="s">
        <v>8</v>
      </c>
      <c r="AZ8" s="18"/>
      <c r="BA8" s="13" t="s">
        <v>9</v>
      </c>
    </row>
    <row r="9" spans="1:53" ht="12.75" customHeight="1">
      <c r="A9" s="7" t="s">
        <v>66</v>
      </c>
      <c r="B9" s="18"/>
      <c r="C9" s="10" t="s">
        <v>92</v>
      </c>
      <c r="D9" s="19"/>
      <c r="E9" s="63">
        <v>5.137347750622534</v>
      </c>
      <c r="F9" s="71"/>
      <c r="G9" s="63">
        <v>5.8757638215791275</v>
      </c>
      <c r="H9" s="71"/>
      <c r="I9" s="63">
        <v>6.963897472429181</v>
      </c>
      <c r="J9" s="63"/>
      <c r="K9" s="63">
        <v>-73.89591785654366</v>
      </c>
      <c r="L9" s="63"/>
      <c r="M9" s="63">
        <v>-100</v>
      </c>
      <c r="N9" s="71"/>
      <c r="O9" s="63">
        <v>4.696714069286823</v>
      </c>
      <c r="P9" s="71"/>
      <c r="Q9" s="63">
        <v>4.746600326664074</v>
      </c>
      <c r="R9" s="71"/>
      <c r="S9" s="63">
        <v>5.279007735094843</v>
      </c>
      <c r="T9" s="71"/>
      <c r="U9" s="63">
        <v>5.80576463191016</v>
      </c>
      <c r="V9" s="71"/>
      <c r="W9" s="63">
        <v>5.926509884026432</v>
      </c>
      <c r="X9" s="71"/>
      <c r="Y9" s="63">
        <v>5.878511283897292</v>
      </c>
      <c r="Z9" s="71"/>
      <c r="AA9" s="63">
        <v>5.793370242728124</v>
      </c>
      <c r="AB9" s="71"/>
      <c r="AC9" s="63">
        <v>5.905723404247376</v>
      </c>
      <c r="AD9" s="71"/>
      <c r="AE9" s="63">
        <v>6.595405283242628</v>
      </c>
      <c r="AF9" s="71"/>
      <c r="AG9" s="63">
        <v>6.988691479274056</v>
      </c>
      <c r="AH9" s="71"/>
      <c r="AI9" s="63">
        <v>7.184386018691624</v>
      </c>
      <c r="AJ9" s="71"/>
      <c r="AK9" s="63">
        <v>7.075419149512374</v>
      </c>
      <c r="AL9" s="71"/>
      <c r="AM9" s="63">
        <v>7.0639576362846235</v>
      </c>
      <c r="AN9" s="71"/>
      <c r="AO9" s="63">
        <v>-100</v>
      </c>
      <c r="AP9" s="71"/>
      <c r="AQ9" s="63">
        <v>-100</v>
      </c>
      <c r="AR9" s="71"/>
      <c r="AS9" s="63">
        <v>-100</v>
      </c>
      <c r="AT9" s="71"/>
      <c r="AU9" s="63">
        <v>-100</v>
      </c>
      <c r="AV9" s="71"/>
      <c r="AW9" s="63" t="e">
        <v>#DIV/0!</v>
      </c>
      <c r="AX9" s="71"/>
      <c r="AY9" s="63" t="e">
        <v>#DIV/0!</v>
      </c>
      <c r="AZ9" s="71"/>
      <c r="BA9" s="63" t="e">
        <v>#DIV/0!</v>
      </c>
    </row>
    <row r="10" spans="1:53" ht="12.75" customHeight="1">
      <c r="A10" s="78" t="s">
        <v>67</v>
      </c>
      <c r="B10" s="18"/>
      <c r="C10" s="10"/>
      <c r="D10" s="19"/>
      <c r="E10" s="63">
        <v>5.515107367045258</v>
      </c>
      <c r="F10" s="71"/>
      <c r="G10" s="63">
        <v>6.234579749641522</v>
      </c>
      <c r="H10" s="71"/>
      <c r="I10" s="63">
        <v>7.434513125963105</v>
      </c>
      <c r="J10" s="63"/>
      <c r="K10" s="63">
        <v>-73.75061983321542</v>
      </c>
      <c r="L10" s="63"/>
      <c r="M10" s="63">
        <v>-100</v>
      </c>
      <c r="N10" s="71"/>
      <c r="O10" s="63">
        <v>4.901955511139966</v>
      </c>
      <c r="P10" s="71"/>
      <c r="Q10" s="63">
        <v>5.071818859177091</v>
      </c>
      <c r="R10" s="71"/>
      <c r="S10" s="63">
        <v>5.737923156045466</v>
      </c>
      <c r="T10" s="71"/>
      <c r="U10" s="63">
        <v>6.3209046563269755</v>
      </c>
      <c r="V10" s="71"/>
      <c r="W10" s="63">
        <v>6.376266688611509</v>
      </c>
      <c r="X10" s="71"/>
      <c r="Y10" s="63">
        <v>6.265059206467427</v>
      </c>
      <c r="Z10" s="71"/>
      <c r="AA10" s="63">
        <v>6.122194572545969</v>
      </c>
      <c r="AB10" s="71"/>
      <c r="AC10" s="63">
        <v>6.180633304386141</v>
      </c>
      <c r="AD10" s="71"/>
      <c r="AE10" s="63">
        <v>6.88011508792179</v>
      </c>
      <c r="AF10" s="71"/>
      <c r="AG10" s="63">
        <v>7.373279117463238</v>
      </c>
      <c r="AH10" s="71"/>
      <c r="AI10" s="63">
        <v>7.704143276448017</v>
      </c>
      <c r="AJ10" s="71"/>
      <c r="AK10" s="63">
        <v>7.757998284497192</v>
      </c>
      <c r="AL10" s="71"/>
      <c r="AM10" s="63">
        <v>7.952273013228273</v>
      </c>
      <c r="AN10" s="71"/>
      <c r="AO10" s="63">
        <v>-100</v>
      </c>
      <c r="AP10" s="71"/>
      <c r="AQ10" s="63">
        <v>-100</v>
      </c>
      <c r="AR10" s="71"/>
      <c r="AS10" s="63">
        <v>-100</v>
      </c>
      <c r="AT10" s="71"/>
      <c r="AU10" s="63">
        <v>-100</v>
      </c>
      <c r="AV10" s="71"/>
      <c r="AW10" s="63" t="e">
        <v>#DIV/0!</v>
      </c>
      <c r="AX10" s="71"/>
      <c r="AY10" s="63" t="e">
        <v>#DIV/0!</v>
      </c>
      <c r="AZ10" s="71"/>
      <c r="BA10" s="63" t="e">
        <v>#DIV/0!</v>
      </c>
    </row>
    <row r="11" spans="1:53" ht="12.75" customHeight="1">
      <c r="A11" s="78" t="s">
        <v>68</v>
      </c>
      <c r="B11" s="18"/>
      <c r="C11" s="10"/>
      <c r="D11" s="19"/>
      <c r="E11" s="63">
        <v>3.15196749303277</v>
      </c>
      <c r="F11" s="71"/>
      <c r="G11" s="63">
        <v>6.311661735215912</v>
      </c>
      <c r="H11" s="71"/>
      <c r="I11" s="63">
        <v>3.7033242239530306</v>
      </c>
      <c r="J11" s="63"/>
      <c r="K11" s="63">
        <v>-74.50571342959645</v>
      </c>
      <c r="L11" s="63"/>
      <c r="M11" s="63">
        <v>-100</v>
      </c>
      <c r="N11" s="71"/>
      <c r="O11" s="63">
        <v>2.0259535864352474</v>
      </c>
      <c r="P11" s="71"/>
      <c r="Q11" s="63">
        <v>2.3171091445427727</v>
      </c>
      <c r="R11" s="71"/>
      <c r="S11" s="63">
        <v>3.430680548203058</v>
      </c>
      <c r="T11" s="71"/>
      <c r="U11" s="63">
        <v>4.8137112066125365</v>
      </c>
      <c r="V11" s="71"/>
      <c r="W11" s="63">
        <v>6.100515895249248</v>
      </c>
      <c r="X11" s="71"/>
      <c r="Y11" s="63">
        <v>6.73191967825173</v>
      </c>
      <c r="Z11" s="71"/>
      <c r="AA11" s="63">
        <v>6.603210259180803</v>
      </c>
      <c r="AB11" s="71"/>
      <c r="AC11" s="63">
        <v>5.820597356877433</v>
      </c>
      <c r="AD11" s="71"/>
      <c r="AE11" s="63">
        <v>4.72242224736823</v>
      </c>
      <c r="AF11" s="71"/>
      <c r="AG11" s="63">
        <v>3.8417903593954694</v>
      </c>
      <c r="AH11" s="71"/>
      <c r="AI11" s="63">
        <v>3.2621379940385387</v>
      </c>
      <c r="AJ11" s="71"/>
      <c r="AK11" s="63">
        <v>3.0238222539060278</v>
      </c>
      <c r="AL11" s="71"/>
      <c r="AM11" s="63">
        <v>3.079220175375408</v>
      </c>
      <c r="AN11" s="71"/>
      <c r="AO11" s="63">
        <v>-100</v>
      </c>
      <c r="AP11" s="71"/>
      <c r="AQ11" s="63">
        <v>-100</v>
      </c>
      <c r="AR11" s="71"/>
      <c r="AS11" s="63">
        <v>-100</v>
      </c>
      <c r="AT11" s="71"/>
      <c r="AU11" s="63">
        <v>-100</v>
      </c>
      <c r="AV11" s="71"/>
      <c r="AW11" s="63" t="e">
        <v>#DIV/0!</v>
      </c>
      <c r="AX11" s="71"/>
      <c r="AY11" s="63" t="e">
        <v>#DIV/0!</v>
      </c>
      <c r="AZ11" s="71"/>
      <c r="BA11" s="63" t="e">
        <v>#DIV/0!</v>
      </c>
    </row>
    <row r="12" spans="1:53" ht="12.75" customHeight="1">
      <c r="A12" s="78" t="s">
        <v>69</v>
      </c>
      <c r="B12" s="18"/>
      <c r="C12" s="10"/>
      <c r="D12" s="19"/>
      <c r="E12" s="63">
        <v>3.9773915053804565</v>
      </c>
      <c r="F12" s="71"/>
      <c r="G12" s="63">
        <v>4.665833096205674</v>
      </c>
      <c r="H12" s="71"/>
      <c r="I12" s="63">
        <v>5.5043550606193925</v>
      </c>
      <c r="J12" s="63"/>
      <c r="K12" s="63">
        <v>-74.37157475378673</v>
      </c>
      <c r="L12" s="63"/>
      <c r="M12" s="63">
        <v>-100</v>
      </c>
      <c r="N12" s="71"/>
      <c r="O12" s="63">
        <v>4.130220422656561</v>
      </c>
      <c r="P12" s="71"/>
      <c r="Q12" s="63">
        <v>3.7767233359148777</v>
      </c>
      <c r="R12" s="71"/>
      <c r="S12" s="63">
        <v>3.8488524236035326</v>
      </c>
      <c r="T12" s="71"/>
      <c r="U12" s="63">
        <v>4.1537516381768835</v>
      </c>
      <c r="V12" s="71"/>
      <c r="W12" s="63">
        <v>4.436037806752768</v>
      </c>
      <c r="X12" s="71"/>
      <c r="Y12" s="63">
        <v>4.563426808220039</v>
      </c>
      <c r="Z12" s="71"/>
      <c r="AA12" s="63">
        <v>4.666014673973762</v>
      </c>
      <c r="AB12" s="71"/>
      <c r="AC12" s="63">
        <v>4.988114313215197</v>
      </c>
      <c r="AD12" s="71"/>
      <c r="AE12" s="63">
        <v>5.712431624660685</v>
      </c>
      <c r="AF12" s="71"/>
      <c r="AG12" s="63">
        <v>5.816832806708483</v>
      </c>
      <c r="AH12" s="71"/>
      <c r="AI12" s="63">
        <v>5.583041067308248</v>
      </c>
      <c r="AJ12" s="71"/>
      <c r="AK12" s="63">
        <v>4.922347384363035</v>
      </c>
      <c r="AL12" s="71"/>
      <c r="AM12" s="63">
        <v>4.2013987128246555</v>
      </c>
      <c r="AN12" s="71"/>
      <c r="AO12" s="63">
        <v>-100</v>
      </c>
      <c r="AP12" s="71"/>
      <c r="AQ12" s="63">
        <v>-100</v>
      </c>
      <c r="AR12" s="71"/>
      <c r="AS12" s="63">
        <v>-100</v>
      </c>
      <c r="AT12" s="71"/>
      <c r="AU12" s="63">
        <v>-100</v>
      </c>
      <c r="AV12" s="71"/>
      <c r="AW12" s="63" t="e">
        <v>#DIV/0!</v>
      </c>
      <c r="AX12" s="71"/>
      <c r="AY12" s="63" t="e">
        <v>#DIV/0!</v>
      </c>
      <c r="AZ12" s="71"/>
      <c r="BA12" s="63" t="e">
        <v>#DIV/0!</v>
      </c>
    </row>
    <row r="13" spans="1:53" ht="12.75" customHeight="1">
      <c r="A13" s="7" t="s">
        <v>10</v>
      </c>
      <c r="B13" s="18"/>
      <c r="C13" s="10" t="s">
        <v>93</v>
      </c>
      <c r="D13" s="19"/>
      <c r="E13" s="63">
        <v>7.403989518551168</v>
      </c>
      <c r="F13" s="71"/>
      <c r="G13" s="63">
        <v>10.55776091586349</v>
      </c>
      <c r="H13" s="71"/>
      <c r="I13" s="63">
        <v>12.267486859366494</v>
      </c>
      <c r="J13" s="63"/>
      <c r="K13" s="63">
        <v>-72.89633034724798</v>
      </c>
      <c r="L13" s="63"/>
      <c r="M13" s="63">
        <v>-100</v>
      </c>
      <c r="N13" s="71"/>
      <c r="O13" s="63">
        <v>6.7392045233162</v>
      </c>
      <c r="P13" s="71"/>
      <c r="Q13" s="63">
        <v>7.180815451776512</v>
      </c>
      <c r="R13" s="71"/>
      <c r="S13" s="63">
        <v>7.119403952915659</v>
      </c>
      <c r="T13" s="71"/>
      <c r="U13" s="63">
        <v>8.53427152562476</v>
      </c>
      <c r="V13" s="71"/>
      <c r="W13" s="63">
        <v>9.32836424343828</v>
      </c>
      <c r="X13" s="71"/>
      <c r="Y13" s="63">
        <v>9.615363761807384</v>
      </c>
      <c r="Z13" s="71"/>
      <c r="AA13" s="63">
        <v>10.984224517173535</v>
      </c>
      <c r="AB13" s="71"/>
      <c r="AC13" s="63">
        <v>12.191722929176652</v>
      </c>
      <c r="AD13" s="71"/>
      <c r="AE13" s="63">
        <v>12.667506740632062</v>
      </c>
      <c r="AF13" s="71"/>
      <c r="AG13" s="63">
        <v>13.020268177273753</v>
      </c>
      <c r="AH13" s="71"/>
      <c r="AI13" s="63">
        <v>12.006834361878393</v>
      </c>
      <c r="AJ13" s="71"/>
      <c r="AK13" s="63">
        <v>11.45168080416379</v>
      </c>
      <c r="AL13" s="71"/>
      <c r="AM13" s="63">
        <v>13.004961957699091</v>
      </c>
      <c r="AN13" s="71"/>
      <c r="AO13" s="63">
        <v>-100</v>
      </c>
      <c r="AP13" s="71"/>
      <c r="AQ13" s="63">
        <v>-100</v>
      </c>
      <c r="AR13" s="71"/>
      <c r="AS13" s="63">
        <v>-100</v>
      </c>
      <c r="AT13" s="71"/>
      <c r="AU13" s="63">
        <v>-100</v>
      </c>
      <c r="AV13" s="71"/>
      <c r="AW13" s="63" t="e">
        <v>#DIV/0!</v>
      </c>
      <c r="AX13" s="71"/>
      <c r="AY13" s="63" t="e">
        <v>#DIV/0!</v>
      </c>
      <c r="AZ13" s="71"/>
      <c r="BA13" s="63" t="e">
        <v>#DIV/0!</v>
      </c>
    </row>
    <row r="14" spans="1:53" ht="12.75" customHeight="1">
      <c r="A14" s="8" t="s">
        <v>11</v>
      </c>
      <c r="B14" s="18"/>
      <c r="C14" s="10"/>
      <c r="D14" s="19"/>
      <c r="E14" s="63">
        <v>12.740456703116521</v>
      </c>
      <c r="F14" s="71"/>
      <c r="G14" s="63">
        <v>13.135786437681896</v>
      </c>
      <c r="H14" s="71"/>
      <c r="I14" s="63">
        <v>11.441235531140382</v>
      </c>
      <c r="J14" s="63"/>
      <c r="K14" s="63">
        <v>-73.36061649561358</v>
      </c>
      <c r="L14" s="63"/>
      <c r="M14" s="63">
        <v>-100</v>
      </c>
      <c r="N14" s="71"/>
      <c r="O14" s="63">
        <v>9.950784531779068</v>
      </c>
      <c r="P14" s="71"/>
      <c r="Q14" s="63">
        <v>10.84665292000735</v>
      </c>
      <c r="R14" s="71"/>
      <c r="S14" s="63">
        <v>13.436162823006391</v>
      </c>
      <c r="T14" s="71"/>
      <c r="U14" s="63">
        <v>16.500868347531217</v>
      </c>
      <c r="V14" s="71"/>
      <c r="W14" s="63">
        <v>16.18511668070317</v>
      </c>
      <c r="X14" s="71"/>
      <c r="Y14" s="63">
        <v>13.88397915830022</v>
      </c>
      <c r="Z14" s="71"/>
      <c r="AA14" s="63">
        <v>11.930421236146117</v>
      </c>
      <c r="AB14" s="71"/>
      <c r="AC14" s="63">
        <v>10.909612632300881</v>
      </c>
      <c r="AD14" s="71"/>
      <c r="AE14" s="63">
        <v>10.899595242928783</v>
      </c>
      <c r="AF14" s="71"/>
      <c r="AG14" s="63">
        <v>11.84027886960779</v>
      </c>
      <c r="AH14" s="71"/>
      <c r="AI14" s="63">
        <v>12.074706185504969</v>
      </c>
      <c r="AJ14" s="71"/>
      <c r="AK14" s="63">
        <v>10.950323216782621</v>
      </c>
      <c r="AL14" s="71"/>
      <c r="AM14" s="63">
        <v>11.066306413455207</v>
      </c>
      <c r="AN14" s="71"/>
      <c r="AO14" s="63">
        <v>-100</v>
      </c>
      <c r="AP14" s="71"/>
      <c r="AQ14" s="63">
        <v>-100</v>
      </c>
      <c r="AR14" s="71"/>
      <c r="AS14" s="63">
        <v>-100</v>
      </c>
      <c r="AT14" s="71"/>
      <c r="AU14" s="63">
        <v>-100</v>
      </c>
      <c r="AV14" s="71"/>
      <c r="AW14" s="63" t="e">
        <v>#DIV/0!</v>
      </c>
      <c r="AX14" s="71"/>
      <c r="AY14" s="63" t="e">
        <v>#DIV/0!</v>
      </c>
      <c r="AZ14" s="71"/>
      <c r="BA14" s="63" t="e">
        <v>#DIV/0!</v>
      </c>
    </row>
    <row r="15" spans="1:53" ht="12.75" customHeight="1">
      <c r="A15" s="8" t="s">
        <v>12</v>
      </c>
      <c r="B15" s="18"/>
      <c r="C15" s="10"/>
      <c r="D15" s="19"/>
      <c r="E15" s="63">
        <v>4.652883099923755</v>
      </c>
      <c r="F15" s="71"/>
      <c r="G15" s="63">
        <v>9.126003794500836</v>
      </c>
      <c r="H15" s="71"/>
      <c r="I15" s="63">
        <v>12.743222905289663</v>
      </c>
      <c r="J15" s="63"/>
      <c r="K15" s="63">
        <v>-72.63209246022213</v>
      </c>
      <c r="L15" s="63"/>
      <c r="M15" s="63">
        <v>-100</v>
      </c>
      <c r="N15" s="71"/>
      <c r="O15" s="63">
        <v>5.109551459818751</v>
      </c>
      <c r="P15" s="71"/>
      <c r="Q15" s="63">
        <v>5.278874938399647</v>
      </c>
      <c r="R15" s="71"/>
      <c r="S15" s="63">
        <v>3.8551775085270634</v>
      </c>
      <c r="T15" s="71"/>
      <c r="U15" s="63">
        <v>4.400585414988911</v>
      </c>
      <c r="V15" s="71"/>
      <c r="W15" s="63">
        <v>5.6887862465561545</v>
      </c>
      <c r="X15" s="71"/>
      <c r="Y15" s="63">
        <v>7.283559461763112</v>
      </c>
      <c r="Z15" s="71"/>
      <c r="AA15" s="63">
        <v>10.450163605677654</v>
      </c>
      <c r="AB15" s="71"/>
      <c r="AC15" s="63">
        <v>12.934085852867039</v>
      </c>
      <c r="AD15" s="71"/>
      <c r="AE15" s="63">
        <v>13.699114665196067</v>
      </c>
      <c r="AF15" s="71"/>
      <c r="AG15" s="63">
        <v>13.704514706863957</v>
      </c>
      <c r="AH15" s="71"/>
      <c r="AI15" s="63">
        <v>11.968012116717276</v>
      </c>
      <c r="AJ15" s="71"/>
      <c r="AK15" s="63">
        <v>11.736771224857613</v>
      </c>
      <c r="AL15" s="71"/>
      <c r="AM15" s="63">
        <v>14.108348490467183</v>
      </c>
      <c r="AN15" s="71"/>
      <c r="AO15" s="63">
        <v>-100</v>
      </c>
      <c r="AP15" s="71"/>
      <c r="AQ15" s="63">
        <v>-100</v>
      </c>
      <c r="AR15" s="71"/>
      <c r="AS15" s="63">
        <v>-100</v>
      </c>
      <c r="AT15" s="71"/>
      <c r="AU15" s="63">
        <v>-100</v>
      </c>
      <c r="AV15" s="71"/>
      <c r="AW15" s="63" t="e">
        <v>#DIV/0!</v>
      </c>
      <c r="AX15" s="71"/>
      <c r="AY15" s="63" t="e">
        <v>#DIV/0!</v>
      </c>
      <c r="AZ15" s="71"/>
      <c r="BA15" s="63" t="e">
        <v>#DIV/0!</v>
      </c>
    </row>
    <row r="16" spans="1:53" ht="12.75" customHeight="1">
      <c r="A16" s="7" t="s">
        <v>13</v>
      </c>
      <c r="B16" s="18"/>
      <c r="C16" s="10" t="s">
        <v>94</v>
      </c>
      <c r="D16" s="19"/>
      <c r="E16" s="63">
        <v>-0.05322424164176589</v>
      </c>
      <c r="F16" s="71"/>
      <c r="G16" s="63">
        <v>0.10613701223130603</v>
      </c>
      <c r="H16" s="71"/>
      <c r="I16" s="63">
        <v>0.06009414162435559</v>
      </c>
      <c r="J16" s="63"/>
      <c r="K16" s="63">
        <v>-0.25499448319066537</v>
      </c>
      <c r="L16" s="63"/>
      <c r="M16" s="63">
        <v>-0.29666567527052795</v>
      </c>
      <c r="N16" s="71"/>
      <c r="O16" s="63">
        <v>-0.06671378998354507</v>
      </c>
      <c r="P16" s="71"/>
      <c r="Q16" s="63">
        <v>-0.06624643989456219</v>
      </c>
      <c r="R16" s="71"/>
      <c r="S16" s="63">
        <v>-0.058510747447669854</v>
      </c>
      <c r="T16" s="71"/>
      <c r="U16" s="63">
        <v>-0.022491786617366675</v>
      </c>
      <c r="V16" s="71"/>
      <c r="W16" s="63">
        <v>0.05381883668306345</v>
      </c>
      <c r="X16" s="71"/>
      <c r="Y16" s="63">
        <v>0.10240487073223778</v>
      </c>
      <c r="Z16" s="71"/>
      <c r="AA16" s="63">
        <v>0.1338316107034247</v>
      </c>
      <c r="AB16" s="71"/>
      <c r="AC16" s="63">
        <v>0.13230567731893197</v>
      </c>
      <c r="AD16" s="71"/>
      <c r="AE16" s="63">
        <v>0.09922954496333761</v>
      </c>
      <c r="AF16" s="71"/>
      <c r="AG16" s="63">
        <v>0.08016962654176552</v>
      </c>
      <c r="AH16" s="71"/>
      <c r="AI16" s="63">
        <v>0.057058738451289386</v>
      </c>
      <c r="AJ16" s="71"/>
      <c r="AK16" s="63">
        <v>0.006171646072471521</v>
      </c>
      <c r="AL16" s="71"/>
      <c r="AM16" s="63">
        <v>-0.018617085537077912</v>
      </c>
      <c r="AN16" s="71"/>
      <c r="AO16" s="63">
        <v>-0.34668816800085883</v>
      </c>
      <c r="AP16" s="71"/>
      <c r="AQ16" s="63">
        <v>-0.34188877364399434</v>
      </c>
      <c r="AR16" s="71"/>
      <c r="AS16" s="63">
        <v>-0.3046212017609152</v>
      </c>
      <c r="AT16" s="71"/>
      <c r="AU16" s="63">
        <v>-0.29666567527052795</v>
      </c>
      <c r="AV16" s="71"/>
      <c r="AW16" s="63" t="e">
        <v>#DIV/0!</v>
      </c>
      <c r="AX16" s="71"/>
      <c r="AY16" s="63" t="e">
        <v>#DIV/0!</v>
      </c>
      <c r="AZ16" s="71"/>
      <c r="BA16" s="63" t="e">
        <v>#DIV/0!</v>
      </c>
    </row>
    <row r="17" spans="1:53" ht="12.75" customHeight="1">
      <c r="A17" s="7" t="s">
        <v>70</v>
      </c>
      <c r="B17" s="18"/>
      <c r="C17" s="10"/>
      <c r="D17" s="19"/>
      <c r="E17" s="63">
        <v>5.534755729351074</v>
      </c>
      <c r="F17" s="71"/>
      <c r="G17" s="63">
        <v>6.938773968026008</v>
      </c>
      <c r="H17" s="71"/>
      <c r="I17" s="63">
        <v>8.187332652136856</v>
      </c>
      <c r="J17" s="63"/>
      <c r="K17" s="63">
        <v>-74.24345121723954</v>
      </c>
      <c r="L17" s="63"/>
      <c r="M17" s="63">
        <v>-101.09709321178539</v>
      </c>
      <c r="N17" s="71"/>
      <c r="O17" s="63">
        <v>5.048735681832869</v>
      </c>
      <c r="P17" s="71"/>
      <c r="Q17" s="63">
        <v>5.1821651570923555</v>
      </c>
      <c r="R17" s="71"/>
      <c r="S17" s="63">
        <v>5.575075995314007</v>
      </c>
      <c r="T17" s="71"/>
      <c r="U17" s="63">
        <v>6.301316997079674</v>
      </c>
      <c r="V17" s="71"/>
      <c r="W17" s="63">
        <v>6.648513523430076</v>
      </c>
      <c r="X17" s="71"/>
      <c r="Y17" s="63">
        <v>6.729953725792876</v>
      </c>
      <c r="Z17" s="71"/>
      <c r="AA17" s="63">
        <v>6.997904712940833</v>
      </c>
      <c r="AB17" s="71"/>
      <c r="AC17" s="63">
        <v>7.3588155260867385</v>
      </c>
      <c r="AD17" s="71"/>
      <c r="AE17" s="63">
        <v>7.97326158546438</v>
      </c>
      <c r="AF17" s="71"/>
      <c r="AG17" s="63">
        <v>8.360803747331966</v>
      </c>
      <c r="AH17" s="71"/>
      <c r="AI17" s="63">
        <v>8.309419613377516</v>
      </c>
      <c r="AJ17" s="71"/>
      <c r="AK17" s="63">
        <v>8.103501743400056</v>
      </c>
      <c r="AL17" s="71"/>
      <c r="AM17" s="63">
        <v>8.480668809615493</v>
      </c>
      <c r="AN17" s="71"/>
      <c r="AO17" s="63">
        <v>-100.9065685614732</v>
      </c>
      <c r="AP17" s="71"/>
      <c r="AQ17" s="63">
        <v>-100.76153273997936</v>
      </c>
      <c r="AR17" s="71"/>
      <c r="AS17" s="63">
        <v>-100.64757581863033</v>
      </c>
      <c r="AT17" s="71"/>
      <c r="AU17" s="63">
        <v>-101.09709321178539</v>
      </c>
      <c r="AV17" s="71"/>
      <c r="AW17" s="63" t="e">
        <v>#DIV/0!</v>
      </c>
      <c r="AX17" s="71"/>
      <c r="AY17" s="63" t="e">
        <v>#DIV/0!</v>
      </c>
      <c r="AZ17" s="71"/>
      <c r="BA17" s="63" t="e">
        <v>#DIV/0!</v>
      </c>
    </row>
    <row r="18" spans="1:53" ht="12.75" customHeight="1">
      <c r="A18" s="7" t="s">
        <v>15</v>
      </c>
      <c r="B18" s="18"/>
      <c r="C18" s="10" t="s">
        <v>38</v>
      </c>
      <c r="D18" s="19"/>
      <c r="E18" s="63">
        <v>18.7629736912168</v>
      </c>
      <c r="F18" s="71"/>
      <c r="G18" s="63">
        <v>7.773108380433902</v>
      </c>
      <c r="H18" s="71"/>
      <c r="I18" s="63">
        <v>8.908155210517332</v>
      </c>
      <c r="J18" s="63"/>
      <c r="K18" s="63">
        <v>-72.24529444192639</v>
      </c>
      <c r="L18" s="63"/>
      <c r="M18" s="63">
        <v>-100</v>
      </c>
      <c r="N18" s="71"/>
      <c r="O18" s="63">
        <v>15.41663500810535</v>
      </c>
      <c r="P18" s="71"/>
      <c r="Q18" s="63">
        <v>19.337771360282364</v>
      </c>
      <c r="R18" s="71"/>
      <c r="S18" s="63">
        <v>20.927965928521196</v>
      </c>
      <c r="T18" s="71"/>
      <c r="U18" s="63">
        <v>19.174523011426547</v>
      </c>
      <c r="V18" s="71"/>
      <c r="W18" s="63">
        <v>15.673957279667361</v>
      </c>
      <c r="X18" s="71"/>
      <c r="Y18" s="63">
        <v>10.383942756230603</v>
      </c>
      <c r="Z18" s="71"/>
      <c r="AA18" s="63">
        <v>4.902565340259124</v>
      </c>
      <c r="AB18" s="71"/>
      <c r="AC18" s="63">
        <v>1.2491865279558034</v>
      </c>
      <c r="AD18" s="71"/>
      <c r="AE18" s="63">
        <v>1.7793637965486164</v>
      </c>
      <c r="AF18" s="71"/>
      <c r="AG18" s="63">
        <v>5.38319282454629</v>
      </c>
      <c r="AH18" s="71"/>
      <c r="AI18" s="63">
        <v>11.181305673969288</v>
      </c>
      <c r="AJ18" s="71"/>
      <c r="AK18" s="63">
        <v>17.28600590736733</v>
      </c>
      <c r="AL18" s="71"/>
      <c r="AM18" s="63">
        <v>19.451551176000837</v>
      </c>
      <c r="AN18" s="71"/>
      <c r="AO18" s="63">
        <v>-100</v>
      </c>
      <c r="AP18" s="71"/>
      <c r="AQ18" s="63">
        <v>-100</v>
      </c>
      <c r="AR18" s="71"/>
      <c r="AS18" s="63">
        <v>-100</v>
      </c>
      <c r="AT18" s="71"/>
      <c r="AU18" s="63">
        <v>-100</v>
      </c>
      <c r="AV18" s="71"/>
      <c r="AW18" s="63" t="e">
        <v>#DIV/0!</v>
      </c>
      <c r="AX18" s="71"/>
      <c r="AY18" s="63" t="e">
        <v>#DIV/0!</v>
      </c>
      <c r="AZ18" s="71"/>
      <c r="BA18" s="63" t="e">
        <v>#DIV/0!</v>
      </c>
    </row>
    <row r="19" spans="1:53" ht="12.75" customHeight="1">
      <c r="A19" s="78" t="s">
        <v>161</v>
      </c>
      <c r="B19" s="18"/>
      <c r="C19" s="10" t="s">
        <v>24</v>
      </c>
      <c r="D19" s="19"/>
      <c r="E19" s="63">
        <v>20.307154169346475</v>
      </c>
      <c r="F19" s="71"/>
      <c r="G19" s="63">
        <v>5.2551099509586585</v>
      </c>
      <c r="H19" s="71"/>
      <c r="I19" s="63">
        <v>6.279350777635395</v>
      </c>
      <c r="J19" s="63"/>
      <c r="K19" s="63">
        <v>-71.88385754014493</v>
      </c>
      <c r="L19" s="63"/>
      <c r="M19" s="63">
        <v>-100</v>
      </c>
      <c r="N19" s="71"/>
      <c r="O19" s="63">
        <v>15.55331847735475</v>
      </c>
      <c r="P19" s="71"/>
      <c r="Q19" s="63">
        <v>21.044110439108344</v>
      </c>
      <c r="R19" s="71"/>
      <c r="S19" s="63">
        <v>23.329953610795464</v>
      </c>
      <c r="T19" s="71"/>
      <c r="U19" s="63">
        <v>21.027776377593945</v>
      </c>
      <c r="V19" s="71"/>
      <c r="W19" s="63">
        <v>16.3009153887119</v>
      </c>
      <c r="X19" s="71"/>
      <c r="Y19" s="63">
        <v>9.028595928373683</v>
      </c>
      <c r="Z19" s="71"/>
      <c r="AA19" s="63">
        <v>1.3931540283125488</v>
      </c>
      <c r="AB19" s="71"/>
      <c r="AC19" s="63">
        <v>-3.96814372255061</v>
      </c>
      <c r="AD19" s="71"/>
      <c r="AE19" s="63">
        <v>-3.64918172994686</v>
      </c>
      <c r="AF19" s="71"/>
      <c r="AG19" s="63">
        <v>1.192210729848564</v>
      </c>
      <c r="AH19" s="71"/>
      <c r="AI19" s="63">
        <v>9.510940119063328</v>
      </c>
      <c r="AJ19" s="71"/>
      <c r="AK19" s="63">
        <v>18.6256393595011</v>
      </c>
      <c r="AL19" s="71"/>
      <c r="AM19" s="63">
        <v>22.360128112264043</v>
      </c>
      <c r="AN19" s="71"/>
      <c r="AO19" s="63">
        <v>-100</v>
      </c>
      <c r="AP19" s="71"/>
      <c r="AQ19" s="63">
        <v>-100</v>
      </c>
      <c r="AR19" s="71"/>
      <c r="AS19" s="63">
        <v>-100</v>
      </c>
      <c r="AT19" s="71"/>
      <c r="AU19" s="63">
        <v>-100</v>
      </c>
      <c r="AV19" s="71"/>
      <c r="AW19" s="63" t="e">
        <v>#DIV/0!</v>
      </c>
      <c r="AX19" s="71"/>
      <c r="AY19" s="63" t="e">
        <v>#DIV/0!</v>
      </c>
      <c r="AZ19" s="71"/>
      <c r="BA19" s="63" t="e">
        <v>#DIV/0!</v>
      </c>
    </row>
    <row r="20" spans="1:53" ht="12.75" customHeight="1">
      <c r="A20" s="78" t="s">
        <v>71</v>
      </c>
      <c r="B20" s="18"/>
      <c r="C20" s="10" t="s">
        <v>25</v>
      </c>
      <c r="D20" s="19"/>
      <c r="E20" s="63">
        <v>15.10398938245119</v>
      </c>
      <c r="F20" s="71"/>
      <c r="G20" s="63">
        <v>14.009293835195136</v>
      </c>
      <c r="H20" s="71"/>
      <c r="I20" s="63">
        <v>14.918851427014456</v>
      </c>
      <c r="J20" s="63"/>
      <c r="K20" s="63">
        <v>-73.00958167943445</v>
      </c>
      <c r="L20" s="63"/>
      <c r="M20" s="63">
        <v>-100</v>
      </c>
      <c r="N20" s="71"/>
      <c r="O20" s="63">
        <v>15.090622901534623</v>
      </c>
      <c r="P20" s="71"/>
      <c r="Q20" s="63">
        <v>15.33050438219561</v>
      </c>
      <c r="R20" s="71"/>
      <c r="S20" s="63">
        <v>15.254912736788938</v>
      </c>
      <c r="T20" s="71"/>
      <c r="U20" s="63">
        <v>14.759057890527805</v>
      </c>
      <c r="V20" s="71"/>
      <c r="W20" s="63">
        <v>14.172549229523668</v>
      </c>
      <c r="X20" s="71"/>
      <c r="Y20" s="63">
        <v>13.724607208917172</v>
      </c>
      <c r="Z20" s="71"/>
      <c r="AA20" s="63">
        <v>13.771867959032091</v>
      </c>
      <c r="AB20" s="71"/>
      <c r="AC20" s="63">
        <v>14.358745110754345</v>
      </c>
      <c r="AD20" s="71"/>
      <c r="AE20" s="63">
        <v>15.021716032474131</v>
      </c>
      <c r="AF20" s="71"/>
      <c r="AG20" s="63">
        <v>15.286589876600365</v>
      </c>
      <c r="AH20" s="71"/>
      <c r="AI20" s="63">
        <v>14.943493480396764</v>
      </c>
      <c r="AJ20" s="71"/>
      <c r="AK20" s="63">
        <v>14.459358312813908</v>
      </c>
      <c r="AL20" s="71"/>
      <c r="AM20" s="63">
        <v>13.508112693709817</v>
      </c>
      <c r="AN20" s="71"/>
      <c r="AO20" s="63">
        <v>-100</v>
      </c>
      <c r="AP20" s="71"/>
      <c r="AQ20" s="63">
        <v>-100</v>
      </c>
      <c r="AR20" s="71"/>
      <c r="AS20" s="63">
        <v>-100</v>
      </c>
      <c r="AT20" s="71"/>
      <c r="AU20" s="63">
        <v>-100</v>
      </c>
      <c r="AV20" s="71"/>
      <c r="AW20" s="63" t="e">
        <v>#DIV/0!</v>
      </c>
      <c r="AX20" s="71"/>
      <c r="AY20" s="63" t="e">
        <v>#DIV/0!</v>
      </c>
      <c r="AZ20" s="71"/>
      <c r="BA20" s="63" t="e">
        <v>#DIV/0!</v>
      </c>
    </row>
    <row r="21" spans="1:53" ht="12.75" customHeight="1">
      <c r="A21" s="7" t="s">
        <v>16</v>
      </c>
      <c r="B21" s="18"/>
      <c r="C21" s="10" t="s">
        <v>35</v>
      </c>
      <c r="D21" s="19"/>
      <c r="E21" s="63">
        <v>16.940707614705673</v>
      </c>
      <c r="F21" s="71"/>
      <c r="G21" s="63">
        <v>10.372088050715877</v>
      </c>
      <c r="H21" s="71"/>
      <c r="I21" s="63">
        <v>13.398751969967515</v>
      </c>
      <c r="J21" s="63"/>
      <c r="K21" s="63">
        <v>-71.99473374430545</v>
      </c>
      <c r="L21" s="63"/>
      <c r="M21" s="63">
        <v>-100</v>
      </c>
      <c r="N21" s="71"/>
      <c r="O21" s="63">
        <v>11.766240721794595</v>
      </c>
      <c r="P21" s="71"/>
      <c r="Q21" s="63">
        <v>16.19012839559455</v>
      </c>
      <c r="R21" s="71"/>
      <c r="S21" s="63">
        <v>19.497207341254597</v>
      </c>
      <c r="T21" s="71"/>
      <c r="U21" s="63">
        <v>19.999268579992968</v>
      </c>
      <c r="V21" s="71"/>
      <c r="W21" s="63">
        <v>16.527126734777873</v>
      </c>
      <c r="X21" s="71"/>
      <c r="Y21" s="63">
        <v>11.788285134999988</v>
      </c>
      <c r="Z21" s="71"/>
      <c r="AA21" s="63">
        <v>7.965048252072959</v>
      </c>
      <c r="AB21" s="71"/>
      <c r="AC21" s="63">
        <v>6.044606555480891</v>
      </c>
      <c r="AD21" s="71"/>
      <c r="AE21" s="63">
        <v>8.21128665727866</v>
      </c>
      <c r="AF21" s="71"/>
      <c r="AG21" s="63">
        <v>11.494624278005695</v>
      </c>
      <c r="AH21" s="71"/>
      <c r="AI21" s="63">
        <v>15.132788780353913</v>
      </c>
      <c r="AJ21" s="71"/>
      <c r="AK21" s="63">
        <v>18.498889940219797</v>
      </c>
      <c r="AL21" s="71"/>
      <c r="AM21" s="63">
        <v>20.22954833980053</v>
      </c>
      <c r="AN21" s="71"/>
      <c r="AO21" s="63">
        <v>-100</v>
      </c>
      <c r="AP21" s="71"/>
      <c r="AQ21" s="63">
        <v>-100</v>
      </c>
      <c r="AR21" s="71"/>
      <c r="AS21" s="63">
        <v>-100</v>
      </c>
      <c r="AT21" s="71"/>
      <c r="AU21" s="63">
        <v>-100</v>
      </c>
      <c r="AV21" s="71"/>
      <c r="AW21" s="63" t="e">
        <v>#DIV/0!</v>
      </c>
      <c r="AX21" s="71"/>
      <c r="AY21" s="63" t="e">
        <v>#DIV/0!</v>
      </c>
      <c r="AZ21" s="71"/>
      <c r="BA21" s="63" t="e">
        <v>#DIV/0!</v>
      </c>
    </row>
    <row r="22" spans="1:53" ht="12.75" customHeight="1">
      <c r="A22" s="78" t="s">
        <v>162</v>
      </c>
      <c r="B22" s="18"/>
      <c r="C22" s="10" t="s">
        <v>36</v>
      </c>
      <c r="D22" s="19"/>
      <c r="E22" s="63">
        <v>16.98090363956808</v>
      </c>
      <c r="F22" s="71"/>
      <c r="G22" s="63">
        <v>9.330098483083905</v>
      </c>
      <c r="H22" s="71"/>
      <c r="I22" s="63">
        <v>13.039403586751686</v>
      </c>
      <c r="J22" s="63"/>
      <c r="K22" s="63">
        <v>-71.93865291737347</v>
      </c>
      <c r="L22" s="63"/>
      <c r="M22" s="63">
        <v>-100</v>
      </c>
      <c r="N22" s="71"/>
      <c r="O22" s="63">
        <v>11.182579043134023</v>
      </c>
      <c r="P22" s="71"/>
      <c r="Q22" s="63">
        <v>16.21133307419893</v>
      </c>
      <c r="R22" s="71"/>
      <c r="S22" s="63">
        <v>19.90249186288473</v>
      </c>
      <c r="T22" s="71"/>
      <c r="U22" s="63">
        <v>20.320045950662326</v>
      </c>
      <c r="V22" s="71"/>
      <c r="W22" s="63">
        <v>16.06575628999245</v>
      </c>
      <c r="X22" s="71"/>
      <c r="Y22" s="63">
        <v>10.762577909798354</v>
      </c>
      <c r="Z22" s="71"/>
      <c r="AA22" s="63">
        <v>6.686353150424407</v>
      </c>
      <c r="AB22" s="71"/>
      <c r="AC22" s="63">
        <v>4.721922133997958</v>
      </c>
      <c r="AD22" s="71"/>
      <c r="AE22" s="63">
        <v>7.40373193032966</v>
      </c>
      <c r="AF22" s="71"/>
      <c r="AG22" s="63">
        <v>11.000121083832038</v>
      </c>
      <c r="AH22" s="71"/>
      <c r="AI22" s="63">
        <v>14.882703105434224</v>
      </c>
      <c r="AJ22" s="71"/>
      <c r="AK22" s="63">
        <v>18.63755172607813</v>
      </c>
      <c r="AL22" s="71"/>
      <c r="AM22" s="63">
        <v>20.557335691296586</v>
      </c>
      <c r="AN22" s="71"/>
      <c r="AO22" s="63">
        <v>-100</v>
      </c>
      <c r="AP22" s="71"/>
      <c r="AQ22" s="63">
        <v>-100</v>
      </c>
      <c r="AR22" s="71"/>
      <c r="AS22" s="63">
        <v>-100</v>
      </c>
      <c r="AT22" s="71"/>
      <c r="AU22" s="63">
        <v>-100</v>
      </c>
      <c r="AV22" s="71"/>
      <c r="AW22" s="63" t="e">
        <v>#DIV/0!</v>
      </c>
      <c r="AX22" s="71"/>
      <c r="AY22" s="63" t="e">
        <v>#DIV/0!</v>
      </c>
      <c r="AZ22" s="71"/>
      <c r="BA22" s="63" t="e">
        <v>#DIV/0!</v>
      </c>
    </row>
    <row r="23" spans="1:53" ht="12.75" customHeight="1">
      <c r="A23" s="79" t="s">
        <v>72</v>
      </c>
      <c r="B23" s="18"/>
      <c r="C23" s="10" t="s">
        <v>37</v>
      </c>
      <c r="D23" s="19"/>
      <c r="E23" s="74">
        <v>16.74118677664009</v>
      </c>
      <c r="F23" s="71"/>
      <c r="G23" s="74">
        <v>15.554827698760064</v>
      </c>
      <c r="H23" s="71"/>
      <c r="I23" s="74">
        <v>15.089828889660195</v>
      </c>
      <c r="J23" s="71"/>
      <c r="K23" s="74">
        <v>-72.25394567622283</v>
      </c>
      <c r="L23" s="71"/>
      <c r="M23" s="74">
        <v>-100</v>
      </c>
      <c r="N23" s="71"/>
      <c r="O23" s="74">
        <v>14.727811383027078</v>
      </c>
      <c r="P23" s="71"/>
      <c r="Q23" s="74">
        <v>16.084119356145376</v>
      </c>
      <c r="R23" s="71"/>
      <c r="S23" s="74">
        <v>17.50094252544818</v>
      </c>
      <c r="T23" s="71"/>
      <c r="U23" s="74">
        <v>18.437858031128386</v>
      </c>
      <c r="V23" s="71"/>
      <c r="W23" s="74">
        <v>18.795835373153857</v>
      </c>
      <c r="X23" s="71"/>
      <c r="Y23" s="74">
        <v>16.9217464288447</v>
      </c>
      <c r="Z23" s="71"/>
      <c r="AA23" s="74">
        <v>14.39210293097477</v>
      </c>
      <c r="AB23" s="71"/>
      <c r="AC23" s="74">
        <v>12.585198707808566</v>
      </c>
      <c r="AD23" s="71"/>
      <c r="AE23" s="74">
        <v>12.091037246033554</v>
      </c>
      <c r="AF23" s="71"/>
      <c r="AG23" s="74">
        <v>13.839143186320491</v>
      </c>
      <c r="AH23" s="71"/>
      <c r="AI23" s="74">
        <v>16.30511002418975</v>
      </c>
      <c r="AJ23" s="71"/>
      <c r="AK23" s="74">
        <v>17.861105490751505</v>
      </c>
      <c r="AL23" s="71"/>
      <c r="AM23" s="74">
        <v>18.72060643564357</v>
      </c>
      <c r="AN23" s="71"/>
      <c r="AO23" s="74">
        <v>-100</v>
      </c>
      <c r="AP23" s="71"/>
      <c r="AQ23" s="74">
        <v>-100</v>
      </c>
      <c r="AR23" s="71"/>
      <c r="AS23" s="74">
        <v>-100</v>
      </c>
      <c r="AT23" s="71"/>
      <c r="AU23" s="74">
        <v>-100</v>
      </c>
      <c r="AV23" s="71"/>
      <c r="AW23" s="74" t="e">
        <v>#DIV/0!</v>
      </c>
      <c r="AX23" s="71"/>
      <c r="AY23" s="74" t="e">
        <v>#DIV/0!</v>
      </c>
      <c r="AZ23" s="71"/>
      <c r="BA23" s="74" t="e">
        <v>#DIV/0!</v>
      </c>
    </row>
    <row r="24" spans="1:53" s="12" customFormat="1" ht="12.75" customHeight="1">
      <c r="A24" s="30" t="s">
        <v>82</v>
      </c>
      <c r="B24" s="29"/>
      <c r="C24" s="105"/>
      <c r="D24" s="17"/>
      <c r="E24" s="75">
        <v>6.054293472734007</v>
      </c>
      <c r="F24" s="76"/>
      <c r="G24" s="75">
        <v>6.341878760231756</v>
      </c>
      <c r="H24" s="76"/>
      <c r="I24" s="75">
        <v>7.013735908928176</v>
      </c>
      <c r="J24" s="76"/>
      <c r="K24" s="75">
        <v>-73.75024884953294</v>
      </c>
      <c r="L24" s="76"/>
      <c r="M24" s="75">
        <v>-100</v>
      </c>
      <c r="N24" s="76"/>
      <c r="O24" s="75">
        <v>5.917374073872339</v>
      </c>
      <c r="P24" s="76"/>
      <c r="Q24" s="75">
        <v>5.958748541673486</v>
      </c>
      <c r="R24" s="76"/>
      <c r="S24" s="75">
        <v>6.034722479724253</v>
      </c>
      <c r="T24" s="76"/>
      <c r="U24" s="75">
        <v>6.297081399013482</v>
      </c>
      <c r="V24" s="76"/>
      <c r="W24" s="75">
        <v>6.5892461372942135</v>
      </c>
      <c r="X24" s="76"/>
      <c r="Y24" s="75">
        <v>6.468615468969974</v>
      </c>
      <c r="Z24" s="76"/>
      <c r="AA24" s="75">
        <v>6.237572571140326</v>
      </c>
      <c r="AB24" s="76"/>
      <c r="AC24" s="75">
        <v>6.086476326875623</v>
      </c>
      <c r="AD24" s="76"/>
      <c r="AE24" s="75">
        <v>6.267088069712834</v>
      </c>
      <c r="AF24" s="76"/>
      <c r="AG24" s="75">
        <v>6.7545274836890545</v>
      </c>
      <c r="AH24" s="76"/>
      <c r="AI24" s="75">
        <v>7.273089933848742</v>
      </c>
      <c r="AJ24" s="76"/>
      <c r="AK24" s="75">
        <v>7.723900527099969</v>
      </c>
      <c r="AL24" s="76"/>
      <c r="AM24" s="75">
        <v>8.110057377087632</v>
      </c>
      <c r="AN24" s="76"/>
      <c r="AO24" s="75">
        <v>-100</v>
      </c>
      <c r="AP24" s="76"/>
      <c r="AQ24" s="75">
        <v>-100</v>
      </c>
      <c r="AR24" s="76"/>
      <c r="AS24" s="75">
        <v>-100</v>
      </c>
      <c r="AT24" s="76"/>
      <c r="AU24" s="75">
        <v>-100</v>
      </c>
      <c r="AV24" s="76"/>
      <c r="AW24" s="75" t="e">
        <v>#DIV/0!</v>
      </c>
      <c r="AX24" s="76"/>
      <c r="AY24" s="75" t="e">
        <v>#DIV/0!</v>
      </c>
      <c r="AZ24" s="76"/>
      <c r="BA24" s="75" t="e">
        <v>#DIV/0!</v>
      </c>
    </row>
    <row r="25" spans="1:53" ht="12.75" customHeight="1">
      <c r="A25" s="7" t="s">
        <v>17</v>
      </c>
      <c r="B25" s="18"/>
      <c r="C25" s="119" t="s">
        <v>116</v>
      </c>
      <c r="D25" s="19"/>
      <c r="E25" s="63">
        <v>-2.60000168388439</v>
      </c>
      <c r="F25" s="71"/>
      <c r="G25" s="63">
        <v>-0.07347544925915273</v>
      </c>
      <c r="H25" s="71"/>
      <c r="I25" s="63">
        <v>0.8998277680170919</v>
      </c>
      <c r="J25" s="63"/>
      <c r="K25" s="63">
        <v>-74.92560448765046</v>
      </c>
      <c r="L25" s="63"/>
      <c r="M25" s="63">
        <v>-100</v>
      </c>
      <c r="N25" s="71"/>
      <c r="O25" s="63">
        <v>-3.6941433876073737</v>
      </c>
      <c r="P25" s="71"/>
      <c r="Q25" s="63">
        <v>-6.320614246345158</v>
      </c>
      <c r="R25" s="71"/>
      <c r="S25" s="63">
        <v>-1.5553456248276754</v>
      </c>
      <c r="T25" s="71"/>
      <c r="U25" s="63">
        <v>1.3336430216579709</v>
      </c>
      <c r="V25" s="71"/>
      <c r="W25" s="63">
        <v>0.6626489248634293</v>
      </c>
      <c r="X25" s="71"/>
      <c r="Y25" s="63">
        <v>0.7874477910845057</v>
      </c>
      <c r="Z25" s="71"/>
      <c r="AA25" s="63">
        <v>-0.6647275432055677</v>
      </c>
      <c r="AB25" s="71"/>
      <c r="AC25" s="63">
        <v>-1.0362975115536188</v>
      </c>
      <c r="AD25" s="71"/>
      <c r="AE25" s="63">
        <v>2.0592354375226884</v>
      </c>
      <c r="AF25" s="71"/>
      <c r="AG25" s="63">
        <v>2.26352067497968</v>
      </c>
      <c r="AH25" s="71"/>
      <c r="AI25" s="63">
        <v>0.22452226907312411</v>
      </c>
      <c r="AJ25" s="71"/>
      <c r="AK25" s="63">
        <v>-0.9168544453635352</v>
      </c>
      <c r="AL25" s="71"/>
      <c r="AM25" s="63">
        <v>-0.9053330622755262</v>
      </c>
      <c r="AN25" s="71"/>
      <c r="AO25" s="63">
        <v>-100</v>
      </c>
      <c r="AP25" s="71"/>
      <c r="AQ25" s="63">
        <v>-100</v>
      </c>
      <c r="AR25" s="71"/>
      <c r="AS25" s="63">
        <v>-100</v>
      </c>
      <c r="AT25" s="71"/>
      <c r="AU25" s="63">
        <v>-100</v>
      </c>
      <c r="AV25" s="71"/>
      <c r="AW25" s="63" t="e">
        <v>#DIV/0!</v>
      </c>
      <c r="AX25" s="71"/>
      <c r="AY25" s="63" t="e">
        <v>#DIV/0!</v>
      </c>
      <c r="AZ25" s="71"/>
      <c r="BA25" s="63" t="e">
        <v>#DIV/0!</v>
      </c>
    </row>
    <row r="26" spans="1:53" ht="12.75" customHeight="1">
      <c r="A26" s="7" t="s">
        <v>73</v>
      </c>
      <c r="B26" s="18"/>
      <c r="C26" s="119" t="s">
        <v>117</v>
      </c>
      <c r="D26" s="19"/>
      <c r="E26" s="63">
        <v>4.091679494740208</v>
      </c>
      <c r="F26" s="71"/>
      <c r="G26" s="63">
        <v>1.291042955654742</v>
      </c>
      <c r="H26" s="71"/>
      <c r="I26" s="63">
        <v>2.3380055372012043</v>
      </c>
      <c r="J26" s="63"/>
      <c r="K26" s="63">
        <v>-72.86732914350692</v>
      </c>
      <c r="L26" s="63"/>
      <c r="M26" s="63">
        <v>-100</v>
      </c>
      <c r="N26" s="71"/>
      <c r="O26" s="63">
        <v>5.027601899770162</v>
      </c>
      <c r="P26" s="71"/>
      <c r="Q26" s="63">
        <v>5.25566632643073</v>
      </c>
      <c r="R26" s="71"/>
      <c r="S26" s="63">
        <v>3.287404943474126</v>
      </c>
      <c r="T26" s="71"/>
      <c r="U26" s="63">
        <v>2.9130535924853485</v>
      </c>
      <c r="V26" s="71"/>
      <c r="W26" s="63">
        <v>7.057009350914001</v>
      </c>
      <c r="X26" s="71"/>
      <c r="Y26" s="63">
        <v>3.785711059568686</v>
      </c>
      <c r="Z26" s="71"/>
      <c r="AA26" s="63">
        <v>-0.96587342165384</v>
      </c>
      <c r="AB26" s="71"/>
      <c r="AC26" s="63">
        <v>-4.353005519852116</v>
      </c>
      <c r="AD26" s="71"/>
      <c r="AE26" s="63">
        <v>-5.836955659655684</v>
      </c>
      <c r="AF26" s="71"/>
      <c r="AG26" s="63">
        <v>-1.6662485472483501</v>
      </c>
      <c r="AH26" s="71"/>
      <c r="AI26" s="63">
        <v>5.701585276753596</v>
      </c>
      <c r="AJ26" s="71"/>
      <c r="AK26" s="63">
        <v>11.77153691839421</v>
      </c>
      <c r="AL26" s="71"/>
      <c r="AM26" s="63">
        <v>15.593868742842321</v>
      </c>
      <c r="AN26" s="71"/>
      <c r="AO26" s="63">
        <v>-100</v>
      </c>
      <c r="AP26" s="71"/>
      <c r="AQ26" s="63">
        <v>-100</v>
      </c>
      <c r="AR26" s="71"/>
      <c r="AS26" s="63">
        <v>-100</v>
      </c>
      <c r="AT26" s="71"/>
      <c r="AU26" s="63">
        <v>-100</v>
      </c>
      <c r="AV26" s="71"/>
      <c r="AW26" s="63" t="e">
        <v>#DIV/0!</v>
      </c>
      <c r="AX26" s="71"/>
      <c r="AY26" s="63" t="e">
        <v>#DIV/0!</v>
      </c>
      <c r="AZ26" s="71"/>
      <c r="BA26" s="63" t="e">
        <v>#DIV/0!</v>
      </c>
    </row>
    <row r="27" spans="1:53" ht="12.75" customHeight="1">
      <c r="A27" s="7" t="s">
        <v>18</v>
      </c>
      <c r="B27" s="18"/>
      <c r="C27" s="119" t="s">
        <v>118</v>
      </c>
      <c r="D27" s="19"/>
      <c r="E27" s="63">
        <v>7.274928627677979</v>
      </c>
      <c r="F27" s="71"/>
      <c r="G27" s="63">
        <v>6.4446015169786985</v>
      </c>
      <c r="H27" s="71"/>
      <c r="I27" s="63">
        <v>3.6912117388985477</v>
      </c>
      <c r="J27" s="63"/>
      <c r="K27" s="63">
        <v>-73.93143556803243</v>
      </c>
      <c r="L27" s="63"/>
      <c r="M27" s="63">
        <v>-100</v>
      </c>
      <c r="N27" s="71"/>
      <c r="O27" s="63">
        <v>7.239955339553195</v>
      </c>
      <c r="P27" s="71"/>
      <c r="Q27" s="63">
        <v>7.060651373844551</v>
      </c>
      <c r="R27" s="71"/>
      <c r="S27" s="63">
        <v>6.9959359806813115</v>
      </c>
      <c r="T27" s="71"/>
      <c r="U27" s="63">
        <v>7.789045227602154</v>
      </c>
      <c r="V27" s="71"/>
      <c r="W27" s="63">
        <v>8.021713671844388</v>
      </c>
      <c r="X27" s="71"/>
      <c r="Y27" s="63">
        <v>7.740101226683982</v>
      </c>
      <c r="Z27" s="71"/>
      <c r="AA27" s="63">
        <v>6.273721943350563</v>
      </c>
      <c r="AB27" s="71"/>
      <c r="AC27" s="63">
        <v>3.884358949421096</v>
      </c>
      <c r="AD27" s="71"/>
      <c r="AE27" s="63">
        <v>2.3772151425987653</v>
      </c>
      <c r="AF27" s="71"/>
      <c r="AG27" s="63">
        <v>2.5345488000071636</v>
      </c>
      <c r="AH27" s="71"/>
      <c r="AI27" s="63">
        <v>4.112113419267649</v>
      </c>
      <c r="AJ27" s="71"/>
      <c r="AK27" s="63">
        <v>5.707332495973372</v>
      </c>
      <c r="AL27" s="71"/>
      <c r="AM27" s="63">
        <v>6.982567618519542</v>
      </c>
      <c r="AN27" s="71"/>
      <c r="AO27" s="63">
        <v>-100</v>
      </c>
      <c r="AP27" s="71"/>
      <c r="AQ27" s="63">
        <v>-100</v>
      </c>
      <c r="AR27" s="71"/>
      <c r="AS27" s="63">
        <v>-100</v>
      </c>
      <c r="AT27" s="71"/>
      <c r="AU27" s="63">
        <v>-100</v>
      </c>
      <c r="AV27" s="71"/>
      <c r="AW27" s="63" t="e">
        <v>#DIV/0!</v>
      </c>
      <c r="AX27" s="71"/>
      <c r="AY27" s="63" t="e">
        <v>#DIV/0!</v>
      </c>
      <c r="AZ27" s="71"/>
      <c r="BA27" s="63" t="e">
        <v>#DIV/0!</v>
      </c>
    </row>
    <row r="28" spans="1:53" ht="12.75" customHeight="1">
      <c r="A28" s="48" t="s">
        <v>74</v>
      </c>
      <c r="B28" s="18"/>
      <c r="C28" s="119" t="s">
        <v>119</v>
      </c>
      <c r="D28" s="19"/>
      <c r="E28" s="63">
        <v>4.070582865543626</v>
      </c>
      <c r="F28" s="71"/>
      <c r="G28" s="63">
        <v>8.528207231913122</v>
      </c>
      <c r="H28" s="71"/>
      <c r="I28" s="63">
        <v>11.830231691788384</v>
      </c>
      <c r="J28" s="63"/>
      <c r="K28" s="63">
        <v>-72.71430028876479</v>
      </c>
      <c r="L28" s="63"/>
      <c r="M28" s="63">
        <v>-100</v>
      </c>
      <c r="N28" s="71"/>
      <c r="O28" s="63">
        <v>4.678242245764341</v>
      </c>
      <c r="P28" s="71"/>
      <c r="Q28" s="63">
        <v>4.7615195187066695</v>
      </c>
      <c r="R28" s="71"/>
      <c r="S28" s="63">
        <v>3.136481684483128</v>
      </c>
      <c r="T28" s="71"/>
      <c r="U28" s="63">
        <v>3.749365584932529</v>
      </c>
      <c r="V28" s="71"/>
      <c r="W28" s="63">
        <v>5.2001774191073435</v>
      </c>
      <c r="X28" s="71"/>
      <c r="Y28" s="63">
        <v>6.70420091528523</v>
      </c>
      <c r="Z28" s="71"/>
      <c r="AA28" s="63">
        <v>9.816444129308021</v>
      </c>
      <c r="AB28" s="71"/>
      <c r="AC28" s="63">
        <v>12.252422304828524</v>
      </c>
      <c r="AD28" s="71"/>
      <c r="AE28" s="63">
        <v>12.772457136188976</v>
      </c>
      <c r="AF28" s="71"/>
      <c r="AG28" s="63">
        <v>12.594497964451111</v>
      </c>
      <c r="AH28" s="71"/>
      <c r="AI28" s="63">
        <v>10.818168531479877</v>
      </c>
      <c r="AJ28" s="71"/>
      <c r="AK28" s="63">
        <v>11.246405319592467</v>
      </c>
      <c r="AL28" s="71"/>
      <c r="AM28" s="63">
        <v>13.664618079551216</v>
      </c>
      <c r="AN28" s="71"/>
      <c r="AO28" s="63">
        <v>-100</v>
      </c>
      <c r="AP28" s="71"/>
      <c r="AQ28" s="63">
        <v>-100</v>
      </c>
      <c r="AR28" s="71"/>
      <c r="AS28" s="63">
        <v>-100</v>
      </c>
      <c r="AT28" s="71"/>
      <c r="AU28" s="63">
        <v>-100</v>
      </c>
      <c r="AV28" s="71"/>
      <c r="AW28" s="63" t="e">
        <v>#DIV/0!</v>
      </c>
      <c r="AX28" s="71"/>
      <c r="AY28" s="63" t="e">
        <v>#DIV/0!</v>
      </c>
      <c r="AZ28" s="71"/>
      <c r="BA28" s="63" t="e">
        <v>#DIV/0!</v>
      </c>
    </row>
    <row r="29" spans="1:53" ht="12.75" customHeight="1">
      <c r="A29" s="7" t="s">
        <v>19</v>
      </c>
      <c r="B29" s="18"/>
      <c r="C29" s="119" t="s">
        <v>120</v>
      </c>
      <c r="D29" s="19"/>
      <c r="E29" s="63">
        <v>5.951402639344683</v>
      </c>
      <c r="F29" s="71"/>
      <c r="G29" s="63">
        <v>6.076163476583751</v>
      </c>
      <c r="H29" s="71"/>
      <c r="I29" s="63">
        <v>6.847468217973107</v>
      </c>
      <c r="J29" s="63"/>
      <c r="K29" s="63">
        <v>-73.99373877863682</v>
      </c>
      <c r="L29" s="63"/>
      <c r="M29" s="63">
        <v>-100</v>
      </c>
      <c r="N29" s="71"/>
      <c r="O29" s="63">
        <v>5.691359532996887</v>
      </c>
      <c r="P29" s="71"/>
      <c r="Q29" s="63">
        <v>5.9933837073463</v>
      </c>
      <c r="R29" s="71"/>
      <c r="S29" s="63">
        <v>6.058704936582671</v>
      </c>
      <c r="T29" s="71"/>
      <c r="U29" s="63">
        <v>6.054358906109392</v>
      </c>
      <c r="V29" s="71"/>
      <c r="W29" s="63">
        <v>6.183547227020814</v>
      </c>
      <c r="X29" s="71"/>
      <c r="Y29" s="63">
        <v>6.065024472948077</v>
      </c>
      <c r="Z29" s="71"/>
      <c r="AA29" s="63">
        <v>5.971916730730165</v>
      </c>
      <c r="AB29" s="71"/>
      <c r="AC29" s="63">
        <v>6.087029946984068</v>
      </c>
      <c r="AD29" s="71"/>
      <c r="AE29" s="63">
        <v>6.515283397254867</v>
      </c>
      <c r="AF29" s="71"/>
      <c r="AG29" s="63">
        <v>6.87597779253315</v>
      </c>
      <c r="AH29" s="71"/>
      <c r="AI29" s="63">
        <v>7.053077432143673</v>
      </c>
      <c r="AJ29" s="71"/>
      <c r="AK29" s="63">
        <v>6.935277669806661</v>
      </c>
      <c r="AL29" s="71"/>
      <c r="AM29" s="63">
        <v>6.636087185092965</v>
      </c>
      <c r="AN29" s="71"/>
      <c r="AO29" s="63">
        <v>-100</v>
      </c>
      <c r="AP29" s="71"/>
      <c r="AQ29" s="63">
        <v>-100</v>
      </c>
      <c r="AR29" s="71"/>
      <c r="AS29" s="63">
        <v>-100</v>
      </c>
      <c r="AT29" s="71"/>
      <c r="AU29" s="63">
        <v>-100</v>
      </c>
      <c r="AV29" s="71"/>
      <c r="AW29" s="63" t="e">
        <v>#DIV/0!</v>
      </c>
      <c r="AX29" s="71"/>
      <c r="AY29" s="63" t="e">
        <v>#DIV/0!</v>
      </c>
      <c r="AZ29" s="71"/>
      <c r="BA29" s="63" t="e">
        <v>#DIV/0!</v>
      </c>
    </row>
    <row r="30" spans="1:53" ht="12.75" customHeight="1">
      <c r="A30" s="8" t="s">
        <v>75</v>
      </c>
      <c r="B30" s="18"/>
      <c r="C30" s="119" t="s">
        <v>122</v>
      </c>
      <c r="D30" s="19"/>
      <c r="E30" s="63">
        <v>6.781888322541718</v>
      </c>
      <c r="F30" s="71"/>
      <c r="G30" s="63">
        <v>6.562860057710251</v>
      </c>
      <c r="H30" s="71"/>
      <c r="I30" s="63">
        <v>7.5085723919877445</v>
      </c>
      <c r="J30" s="63"/>
      <c r="K30" s="63">
        <v>-73.84343253541219</v>
      </c>
      <c r="L30" s="63"/>
      <c r="M30" s="63">
        <v>-100</v>
      </c>
      <c r="N30" s="71"/>
      <c r="O30" s="63">
        <v>6.391310953596552</v>
      </c>
      <c r="P30" s="71"/>
      <c r="Q30" s="63">
        <v>6.882677026216766</v>
      </c>
      <c r="R30" s="71"/>
      <c r="S30" s="63">
        <v>6.9529828522201464</v>
      </c>
      <c r="T30" s="71"/>
      <c r="U30" s="63">
        <v>6.889299990037578</v>
      </c>
      <c r="V30" s="71"/>
      <c r="W30" s="63">
        <v>6.875856197883423</v>
      </c>
      <c r="X30" s="71"/>
      <c r="Y30" s="63">
        <v>6.622903685027404</v>
      </c>
      <c r="Z30" s="71"/>
      <c r="AA30" s="63">
        <v>6.379915994026697</v>
      </c>
      <c r="AB30" s="71"/>
      <c r="AC30" s="63">
        <v>6.387211307949214</v>
      </c>
      <c r="AD30" s="71"/>
      <c r="AE30" s="63">
        <v>6.907015295661756</v>
      </c>
      <c r="AF30" s="71"/>
      <c r="AG30" s="63">
        <v>7.41563050082672</v>
      </c>
      <c r="AH30" s="71"/>
      <c r="AI30" s="63">
        <v>7.810779531492806</v>
      </c>
      <c r="AJ30" s="71"/>
      <c r="AK30" s="63">
        <v>7.875883013294405</v>
      </c>
      <c r="AL30" s="71"/>
      <c r="AM30" s="63">
        <v>7.620366663874156</v>
      </c>
      <c r="AN30" s="71"/>
      <c r="AO30" s="63">
        <v>-100</v>
      </c>
      <c r="AP30" s="71"/>
      <c r="AQ30" s="63">
        <v>-100</v>
      </c>
      <c r="AR30" s="71"/>
      <c r="AS30" s="63">
        <v>-100</v>
      </c>
      <c r="AT30" s="71"/>
      <c r="AU30" s="63">
        <v>-100</v>
      </c>
      <c r="AV30" s="71"/>
      <c r="AW30" s="63" t="e">
        <v>#DIV/0!</v>
      </c>
      <c r="AX30" s="71"/>
      <c r="AY30" s="63" t="e">
        <v>#DIV/0!</v>
      </c>
      <c r="AZ30" s="71"/>
      <c r="BA30" s="63" t="e">
        <v>#DIV/0!</v>
      </c>
    </row>
    <row r="31" spans="1:53" ht="12.75" customHeight="1">
      <c r="A31" s="8" t="s">
        <v>76</v>
      </c>
      <c r="B31" s="18"/>
      <c r="C31" s="119" t="s">
        <v>123</v>
      </c>
      <c r="D31" s="19"/>
      <c r="E31" s="63">
        <v>3.3274654463061104</v>
      </c>
      <c r="F31" s="71"/>
      <c r="G31" s="63">
        <v>4.487026251451831</v>
      </c>
      <c r="H31" s="71"/>
      <c r="I31" s="63">
        <v>4.645979299838876</v>
      </c>
      <c r="J31" s="63"/>
      <c r="K31" s="63">
        <v>-74.50795310583362</v>
      </c>
      <c r="L31" s="63"/>
      <c r="M31" s="63">
        <v>-100</v>
      </c>
      <c r="N31" s="71"/>
      <c r="O31" s="63">
        <v>3.4948591553973563</v>
      </c>
      <c r="P31" s="71"/>
      <c r="Q31" s="63">
        <v>3.200185661854582</v>
      </c>
      <c r="R31" s="71"/>
      <c r="S31" s="63">
        <v>3.228393664422069</v>
      </c>
      <c r="T31" s="71"/>
      <c r="U31" s="63">
        <v>3.3881399500101717</v>
      </c>
      <c r="V31" s="71"/>
      <c r="W31" s="63">
        <v>3.950228412748902</v>
      </c>
      <c r="X31" s="71"/>
      <c r="Y31" s="63">
        <v>4.250245565500754</v>
      </c>
      <c r="Z31" s="71"/>
      <c r="AA31" s="63">
        <v>4.634043987162406</v>
      </c>
      <c r="AB31" s="71"/>
      <c r="AC31" s="63">
        <v>5.095999006464225</v>
      </c>
      <c r="AD31" s="71"/>
      <c r="AE31" s="63">
        <v>5.216029998363836</v>
      </c>
      <c r="AF31" s="71"/>
      <c r="AG31" s="63">
        <v>5.080536024990079</v>
      </c>
      <c r="AH31" s="71"/>
      <c r="AI31" s="63">
        <v>4.5270355322607925</v>
      </c>
      <c r="AJ31" s="71"/>
      <c r="AK31" s="63">
        <v>3.7917725273169056</v>
      </c>
      <c r="AL31" s="71"/>
      <c r="AM31" s="63">
        <v>3.31907055592231</v>
      </c>
      <c r="AN31" s="71"/>
      <c r="AO31" s="63">
        <v>-100</v>
      </c>
      <c r="AP31" s="71"/>
      <c r="AQ31" s="63">
        <v>-100</v>
      </c>
      <c r="AR31" s="71"/>
      <c r="AS31" s="63">
        <v>-100</v>
      </c>
      <c r="AT31" s="71"/>
      <c r="AU31" s="63">
        <v>-100</v>
      </c>
      <c r="AV31" s="71"/>
      <c r="AW31" s="63" t="e">
        <v>#DIV/0!</v>
      </c>
      <c r="AX31" s="71"/>
      <c r="AY31" s="63" t="e">
        <v>#DIV/0!</v>
      </c>
      <c r="AZ31" s="71"/>
      <c r="BA31" s="63" t="e">
        <v>#DIV/0!</v>
      </c>
    </row>
    <row r="32" spans="1:53" ht="12.75" customHeight="1">
      <c r="A32" s="7" t="s">
        <v>77</v>
      </c>
      <c r="B32" s="18"/>
      <c r="C32" s="10" t="s">
        <v>95</v>
      </c>
      <c r="D32" s="19"/>
      <c r="E32" s="63">
        <v>11.787009914203672</v>
      </c>
      <c r="F32" s="71"/>
      <c r="G32" s="63">
        <v>11.635024674982851</v>
      </c>
      <c r="H32" s="71"/>
      <c r="I32" s="63">
        <v>15.447030803413275</v>
      </c>
      <c r="J32" s="63"/>
      <c r="K32" s="63">
        <v>-72.56950508209923</v>
      </c>
      <c r="L32" s="63"/>
      <c r="M32" s="63">
        <v>-100</v>
      </c>
      <c r="N32" s="71"/>
      <c r="O32" s="63">
        <v>12.026900660222983</v>
      </c>
      <c r="P32" s="71"/>
      <c r="Q32" s="63">
        <v>11.982097770702715</v>
      </c>
      <c r="R32" s="71"/>
      <c r="S32" s="63">
        <v>11.879791288093799</v>
      </c>
      <c r="T32" s="71"/>
      <c r="U32" s="63">
        <v>11.291755382031155</v>
      </c>
      <c r="V32" s="71"/>
      <c r="W32" s="63">
        <v>10.489686193309144</v>
      </c>
      <c r="X32" s="71"/>
      <c r="Y32" s="63">
        <v>10.492429627109324</v>
      </c>
      <c r="Z32" s="71"/>
      <c r="AA32" s="63">
        <v>11.729016514386249</v>
      </c>
      <c r="AB32" s="71"/>
      <c r="AC32" s="63">
        <v>13.690471568021634</v>
      </c>
      <c r="AD32" s="71"/>
      <c r="AE32" s="63">
        <v>14.519358257889747</v>
      </c>
      <c r="AF32" s="71"/>
      <c r="AG32" s="63">
        <v>15.335115893664364</v>
      </c>
      <c r="AH32" s="71"/>
      <c r="AI32" s="63">
        <v>15.789446951076735</v>
      </c>
      <c r="AJ32" s="71"/>
      <c r="AK32" s="63">
        <v>16.055630231190896</v>
      </c>
      <c r="AL32" s="71"/>
      <c r="AM32" s="63">
        <v>16.422796746842415</v>
      </c>
      <c r="AN32" s="71"/>
      <c r="AO32" s="63">
        <v>-100</v>
      </c>
      <c r="AP32" s="71"/>
      <c r="AQ32" s="63">
        <v>-100</v>
      </c>
      <c r="AR32" s="71"/>
      <c r="AS32" s="63">
        <v>-100</v>
      </c>
      <c r="AT32" s="71"/>
      <c r="AU32" s="63">
        <v>-100</v>
      </c>
      <c r="AV32" s="71"/>
      <c r="AW32" s="63" t="e">
        <v>#DIV/0!</v>
      </c>
      <c r="AX32" s="71"/>
      <c r="AY32" s="63" t="e">
        <v>#DIV/0!</v>
      </c>
      <c r="AZ32" s="71"/>
      <c r="BA32" s="63" t="e">
        <v>#DIV/0!</v>
      </c>
    </row>
    <row r="33" spans="1:53" ht="12.75" customHeight="1">
      <c r="A33" s="78" t="s">
        <v>78</v>
      </c>
      <c r="B33" s="18"/>
      <c r="C33" s="10" t="s">
        <v>96</v>
      </c>
      <c r="D33" s="19"/>
      <c r="E33" s="63">
        <v>9.188342541292194</v>
      </c>
      <c r="F33" s="71"/>
      <c r="G33" s="63">
        <v>9.312439341707513</v>
      </c>
      <c r="H33" s="71"/>
      <c r="I33" s="63">
        <v>16.52637849266041</v>
      </c>
      <c r="J33" s="63"/>
      <c r="K33" s="63">
        <v>-72.13012791551292</v>
      </c>
      <c r="L33" s="63"/>
      <c r="M33" s="63">
        <v>-100</v>
      </c>
      <c r="N33" s="71"/>
      <c r="O33" s="63">
        <v>10.020225448169695</v>
      </c>
      <c r="P33" s="71"/>
      <c r="Q33" s="63">
        <v>9.321525485389138</v>
      </c>
      <c r="R33" s="71"/>
      <c r="S33" s="63">
        <v>8.989679853156218</v>
      </c>
      <c r="T33" s="71"/>
      <c r="U33" s="63">
        <v>8.481727727085154</v>
      </c>
      <c r="V33" s="71"/>
      <c r="W33" s="63">
        <v>7.570353891479731</v>
      </c>
      <c r="X33" s="71"/>
      <c r="Y33" s="63">
        <v>7.906899966985814</v>
      </c>
      <c r="Z33" s="71"/>
      <c r="AA33" s="63">
        <v>9.506356216631161</v>
      </c>
      <c r="AB33" s="71"/>
      <c r="AC33" s="63">
        <v>12.118207278650894</v>
      </c>
      <c r="AD33" s="71"/>
      <c r="AE33" s="63">
        <v>14.291475508731466</v>
      </c>
      <c r="AF33" s="71"/>
      <c r="AG33" s="63">
        <v>16.083732859435163</v>
      </c>
      <c r="AH33" s="71"/>
      <c r="AI33" s="63">
        <v>17.261844418405992</v>
      </c>
      <c r="AJ33" s="71"/>
      <c r="AK33" s="63">
        <v>18.253247781405268</v>
      </c>
      <c r="AL33" s="71"/>
      <c r="AM33" s="63">
        <v>19.040943090853425</v>
      </c>
      <c r="AN33" s="71"/>
      <c r="AO33" s="63">
        <v>-100</v>
      </c>
      <c r="AP33" s="71"/>
      <c r="AQ33" s="63">
        <v>-100</v>
      </c>
      <c r="AR33" s="71"/>
      <c r="AS33" s="63">
        <v>-100</v>
      </c>
      <c r="AT33" s="71"/>
      <c r="AU33" s="63">
        <v>-100</v>
      </c>
      <c r="AV33" s="71"/>
      <c r="AW33" s="63" t="e">
        <v>#DIV/0!</v>
      </c>
      <c r="AX33" s="71"/>
      <c r="AY33" s="63" t="e">
        <v>#DIV/0!</v>
      </c>
      <c r="AZ33" s="71"/>
      <c r="BA33" s="63" t="e">
        <v>#DIV/0!</v>
      </c>
    </row>
    <row r="34" spans="1:53" ht="12.75" customHeight="1">
      <c r="A34" s="78" t="s">
        <v>79</v>
      </c>
      <c r="B34" s="18"/>
      <c r="C34" s="10" t="s">
        <v>97</v>
      </c>
      <c r="D34" s="19"/>
      <c r="E34" s="63">
        <v>9.655048416510414</v>
      </c>
      <c r="F34" s="71"/>
      <c r="G34" s="63">
        <v>17.433398919391617</v>
      </c>
      <c r="H34" s="71"/>
      <c r="I34" s="63">
        <v>10.635355442674399</v>
      </c>
      <c r="J34" s="63"/>
      <c r="K34" s="63">
        <v>-72.80108173076923</v>
      </c>
      <c r="L34" s="63"/>
      <c r="M34" s="63">
        <v>-100</v>
      </c>
      <c r="N34" s="71"/>
      <c r="O34" s="63">
        <v>-2.9653120606793704</v>
      </c>
      <c r="P34" s="71"/>
      <c r="Q34" s="63">
        <v>6.2784844568396725</v>
      </c>
      <c r="R34" s="71"/>
      <c r="S34" s="63">
        <v>15.384074034976592</v>
      </c>
      <c r="T34" s="71"/>
      <c r="U34" s="63">
        <v>21.0137015251312</v>
      </c>
      <c r="V34" s="71"/>
      <c r="W34" s="63">
        <v>20.85242587601077</v>
      </c>
      <c r="X34" s="71"/>
      <c r="Y34" s="63">
        <v>18.9516129032258</v>
      </c>
      <c r="Z34" s="71"/>
      <c r="AA34" s="63">
        <v>16.83083772986491</v>
      </c>
      <c r="AB34" s="71"/>
      <c r="AC34" s="63">
        <v>13.674069330849603</v>
      </c>
      <c r="AD34" s="71"/>
      <c r="AE34" s="63">
        <v>12.749170592991167</v>
      </c>
      <c r="AF34" s="71"/>
      <c r="AG34" s="63">
        <v>10.460048426150115</v>
      </c>
      <c r="AH34" s="71"/>
      <c r="AI34" s="63">
        <v>9.430957974419218</v>
      </c>
      <c r="AJ34" s="71"/>
      <c r="AK34" s="63">
        <v>10.04224811163743</v>
      </c>
      <c r="AL34" s="71"/>
      <c r="AM34" s="63">
        <v>11.910884723801995</v>
      </c>
      <c r="AN34" s="71"/>
      <c r="AO34" s="63">
        <v>-100</v>
      </c>
      <c r="AP34" s="71"/>
      <c r="AQ34" s="63">
        <v>-100</v>
      </c>
      <c r="AR34" s="71"/>
      <c r="AS34" s="63">
        <v>-100</v>
      </c>
      <c r="AT34" s="71"/>
      <c r="AU34" s="63">
        <v>-100</v>
      </c>
      <c r="AV34" s="71"/>
      <c r="AW34" s="63" t="e">
        <v>#DIV/0!</v>
      </c>
      <c r="AX34" s="71"/>
      <c r="AY34" s="63" t="e">
        <v>#DIV/0!</v>
      </c>
      <c r="AZ34" s="71"/>
      <c r="BA34" s="63" t="e">
        <v>#DIV/0!</v>
      </c>
    </row>
    <row r="35" spans="1:53" ht="12.75" customHeight="1">
      <c r="A35" s="79" t="s">
        <v>80</v>
      </c>
      <c r="B35" s="18"/>
      <c r="C35" s="106" t="s">
        <v>98</v>
      </c>
      <c r="D35" s="19"/>
      <c r="E35" s="74">
        <v>17.720295396551577</v>
      </c>
      <c r="F35" s="71"/>
      <c r="G35" s="74">
        <v>16.10990537646606</v>
      </c>
      <c r="H35" s="71"/>
      <c r="I35" s="74">
        <v>13.623538926861723</v>
      </c>
      <c r="J35" s="71"/>
      <c r="K35" s="74">
        <v>-73.43476108141826</v>
      </c>
      <c r="L35" s="71"/>
      <c r="M35" s="74">
        <v>-100</v>
      </c>
      <c r="N35" s="71"/>
      <c r="O35" s="74">
        <v>17.64369317823451</v>
      </c>
      <c r="P35" s="71"/>
      <c r="Q35" s="74">
        <v>18.35043059091155</v>
      </c>
      <c r="R35" s="71"/>
      <c r="S35" s="74">
        <v>18.086501473747308</v>
      </c>
      <c r="T35" s="71"/>
      <c r="U35" s="74">
        <v>16.85653840012773</v>
      </c>
      <c r="V35" s="71"/>
      <c r="W35" s="74">
        <v>16.137234853271764</v>
      </c>
      <c r="X35" s="71"/>
      <c r="Y35" s="74">
        <v>15.398992450702575</v>
      </c>
      <c r="Z35" s="71"/>
      <c r="AA35" s="74">
        <v>15.986864023606673</v>
      </c>
      <c r="AB35" s="71"/>
      <c r="AC35" s="74">
        <v>16.868033708057073</v>
      </c>
      <c r="AD35" s="71"/>
      <c r="AE35" s="74">
        <v>15.074950209056027</v>
      </c>
      <c r="AF35" s="71"/>
      <c r="AG35" s="74">
        <v>14.163138466712244</v>
      </c>
      <c r="AH35" s="71"/>
      <c r="AI35" s="74">
        <v>13.3122083922248</v>
      </c>
      <c r="AJ35" s="71"/>
      <c r="AK35" s="74">
        <v>12.139245316107905</v>
      </c>
      <c r="AL35" s="71"/>
      <c r="AM35" s="74">
        <v>11.539018096740406</v>
      </c>
      <c r="AN35" s="71"/>
      <c r="AO35" s="74">
        <v>-100</v>
      </c>
      <c r="AP35" s="71"/>
      <c r="AQ35" s="74">
        <v>-100</v>
      </c>
      <c r="AR35" s="71"/>
      <c r="AS35" s="74">
        <v>-100</v>
      </c>
      <c r="AT35" s="71"/>
      <c r="AU35" s="74">
        <v>-100</v>
      </c>
      <c r="AV35" s="71"/>
      <c r="AW35" s="74" t="e">
        <v>#DIV/0!</v>
      </c>
      <c r="AX35" s="71"/>
      <c r="AY35" s="74" t="e">
        <v>#DIV/0!</v>
      </c>
      <c r="AZ35" s="71"/>
      <c r="BA35" s="74" t="e">
        <v>#DIV/0!</v>
      </c>
    </row>
    <row r="36" spans="1:53" s="12" customFormat="1" ht="12.75" customHeight="1">
      <c r="A36" s="30" t="s">
        <v>82</v>
      </c>
      <c r="B36" s="29"/>
      <c r="C36" s="105"/>
      <c r="D36" s="17"/>
      <c r="E36" s="98">
        <v>6.054293472734007</v>
      </c>
      <c r="F36" s="76"/>
      <c r="G36" s="98">
        <v>6.341878760231756</v>
      </c>
      <c r="H36" s="76"/>
      <c r="I36" s="98">
        <v>7.013735908928176</v>
      </c>
      <c r="J36" s="76"/>
      <c r="K36" s="98">
        <v>-73.75024884953294</v>
      </c>
      <c r="L36" s="76"/>
      <c r="M36" s="98">
        <v>-100</v>
      </c>
      <c r="N36" s="76"/>
      <c r="O36" s="98">
        <v>5.917374073872339</v>
      </c>
      <c r="P36" s="76"/>
      <c r="Q36" s="98">
        <v>5.958748541673486</v>
      </c>
      <c r="R36" s="76"/>
      <c r="S36" s="98">
        <v>6.034722479724253</v>
      </c>
      <c r="T36" s="76"/>
      <c r="U36" s="98">
        <v>6.297081399013482</v>
      </c>
      <c r="V36" s="76"/>
      <c r="W36" s="98">
        <v>6.5892461372942135</v>
      </c>
      <c r="X36" s="76"/>
      <c r="Y36" s="98">
        <v>6.468615468969974</v>
      </c>
      <c r="Z36" s="76"/>
      <c r="AA36" s="98">
        <v>6.237572571140326</v>
      </c>
      <c r="AB36" s="76"/>
      <c r="AC36" s="98">
        <v>6.086476326875623</v>
      </c>
      <c r="AD36" s="76"/>
      <c r="AE36" s="98">
        <v>6.267088069712834</v>
      </c>
      <c r="AF36" s="76"/>
      <c r="AG36" s="98">
        <v>6.7545274836890545</v>
      </c>
      <c r="AH36" s="76"/>
      <c r="AI36" s="98">
        <v>7.273089933848742</v>
      </c>
      <c r="AJ36" s="76"/>
      <c r="AK36" s="98">
        <v>7.723900527099969</v>
      </c>
      <c r="AL36" s="76"/>
      <c r="AM36" s="98">
        <v>8.110057377087632</v>
      </c>
      <c r="AN36" s="76"/>
      <c r="AO36" s="98">
        <v>-100</v>
      </c>
      <c r="AP36" s="76"/>
      <c r="AQ36" s="98">
        <v>-100</v>
      </c>
      <c r="AR36" s="76"/>
      <c r="AS36" s="98">
        <v>-100</v>
      </c>
      <c r="AT36" s="76"/>
      <c r="AU36" s="98">
        <v>-100</v>
      </c>
      <c r="AV36" s="76"/>
      <c r="AW36" s="98" t="e">
        <v>#DIV/0!</v>
      </c>
      <c r="AX36" s="76"/>
      <c r="AY36" s="98" t="e">
        <v>#DIV/0!</v>
      </c>
      <c r="AZ36" s="76"/>
      <c r="BA36" s="98" t="e">
        <v>#DIV/0!</v>
      </c>
    </row>
    <row r="37" spans="1:53" ht="12.75" customHeight="1">
      <c r="A37" s="78" t="s">
        <v>27</v>
      </c>
      <c r="B37" s="18"/>
      <c r="C37" s="10" t="s">
        <v>43</v>
      </c>
      <c r="D37" s="19"/>
      <c r="E37" s="63">
        <v>6.337822501615076</v>
      </c>
      <c r="F37" s="71"/>
      <c r="G37" s="63">
        <v>7.274668291925734</v>
      </c>
      <c r="H37" s="71"/>
      <c r="I37" s="63">
        <v>6.7349912452773</v>
      </c>
      <c r="J37" s="63"/>
      <c r="K37" s="63">
        <v>-73.87241013538994</v>
      </c>
      <c r="L37" s="63"/>
      <c r="M37" s="63">
        <v>-100</v>
      </c>
      <c r="N37" s="71"/>
      <c r="O37" s="63">
        <v>6.400734236957417</v>
      </c>
      <c r="P37" s="71"/>
      <c r="Q37" s="63">
        <v>6.515103821264345</v>
      </c>
      <c r="R37" s="71"/>
      <c r="S37" s="63">
        <v>6.252192837321879</v>
      </c>
      <c r="T37" s="71"/>
      <c r="U37" s="63">
        <v>6.1907357026135035</v>
      </c>
      <c r="V37" s="71"/>
      <c r="W37" s="63">
        <v>6.780668727408123</v>
      </c>
      <c r="X37" s="71"/>
      <c r="Y37" s="63">
        <v>7.268913529714793</v>
      </c>
      <c r="Z37" s="71"/>
      <c r="AA37" s="63">
        <v>7.5647123957623075</v>
      </c>
      <c r="AB37" s="71"/>
      <c r="AC37" s="63">
        <v>7.46696481304725</v>
      </c>
      <c r="AD37" s="71"/>
      <c r="AE37" s="63">
        <v>6.82433186513709</v>
      </c>
      <c r="AF37" s="71"/>
      <c r="AG37" s="63">
        <v>6.587502514006749</v>
      </c>
      <c r="AH37" s="71"/>
      <c r="AI37" s="63">
        <v>6.656934380885815</v>
      </c>
      <c r="AJ37" s="71"/>
      <c r="AK37" s="63">
        <v>6.869667479518182</v>
      </c>
      <c r="AL37" s="71"/>
      <c r="AM37" s="63">
        <v>7.2749709364528625</v>
      </c>
      <c r="AN37" s="71"/>
      <c r="AO37" s="63">
        <v>-100</v>
      </c>
      <c r="AP37" s="71"/>
      <c r="AQ37" s="63">
        <v>-100</v>
      </c>
      <c r="AR37" s="71"/>
      <c r="AS37" s="63">
        <v>-100</v>
      </c>
      <c r="AT37" s="71"/>
      <c r="AU37" s="63">
        <v>-100</v>
      </c>
      <c r="AV37" s="71"/>
      <c r="AW37" s="63" t="e">
        <v>#DIV/0!</v>
      </c>
      <c r="AX37" s="71"/>
      <c r="AY37" s="63" t="e">
        <v>#DIV/0!</v>
      </c>
      <c r="AZ37" s="71"/>
      <c r="BA37" s="63" t="e">
        <v>#DIV/0!</v>
      </c>
    </row>
    <row r="38" spans="1:53" ht="12.75" customHeight="1">
      <c r="A38" s="7" t="s">
        <v>81</v>
      </c>
      <c r="B38" s="18"/>
      <c r="C38" s="10" t="s">
        <v>99</v>
      </c>
      <c r="D38" s="19"/>
      <c r="E38" s="63">
        <v>4.613903486050019</v>
      </c>
      <c r="F38" s="71"/>
      <c r="G38" s="63">
        <v>4.505898458087376</v>
      </c>
      <c r="H38" s="71"/>
      <c r="I38" s="63">
        <v>5.718879126711807</v>
      </c>
      <c r="J38" s="63"/>
      <c r="K38" s="63">
        <v>-73.92661395162214</v>
      </c>
      <c r="L38" s="63"/>
      <c r="M38" s="63">
        <v>-100</v>
      </c>
      <c r="N38" s="71"/>
      <c r="O38" s="63">
        <v>4.343675709510597</v>
      </c>
      <c r="P38" s="71"/>
      <c r="Q38" s="63">
        <v>4.16428589703135</v>
      </c>
      <c r="R38" s="71"/>
      <c r="S38" s="63">
        <v>4.588972826326576</v>
      </c>
      <c r="T38" s="71"/>
      <c r="U38" s="63">
        <v>5.338339485168397</v>
      </c>
      <c r="V38" s="71"/>
      <c r="W38" s="63">
        <v>5.664346950101318</v>
      </c>
      <c r="X38" s="71"/>
      <c r="Y38" s="63">
        <v>4.9444980625251045</v>
      </c>
      <c r="Z38" s="71"/>
      <c r="AA38" s="63">
        <v>3.9542818521430156</v>
      </c>
      <c r="AB38" s="71"/>
      <c r="AC38" s="63">
        <v>3.521095611821279</v>
      </c>
      <c r="AD38" s="71"/>
      <c r="AE38" s="63">
        <v>4.3751416726955705</v>
      </c>
      <c r="AF38" s="71"/>
      <c r="AG38" s="63">
        <v>5.402561101124115</v>
      </c>
      <c r="AH38" s="71"/>
      <c r="AI38" s="63">
        <v>6.258479896037117</v>
      </c>
      <c r="AJ38" s="71"/>
      <c r="AK38" s="63">
        <v>6.8024830546217885</v>
      </c>
      <c r="AL38" s="71"/>
      <c r="AM38" s="63">
        <v>7.001368687117471</v>
      </c>
      <c r="AN38" s="71"/>
      <c r="AO38" s="63">
        <v>-100</v>
      </c>
      <c r="AP38" s="71"/>
      <c r="AQ38" s="63">
        <v>-100</v>
      </c>
      <c r="AR38" s="71"/>
      <c r="AS38" s="63">
        <v>-100</v>
      </c>
      <c r="AT38" s="71"/>
      <c r="AU38" s="63">
        <v>-100</v>
      </c>
      <c r="AV38" s="71"/>
      <c r="AW38" s="63" t="e">
        <v>#DIV/0!</v>
      </c>
      <c r="AX38" s="71"/>
      <c r="AY38" s="63" t="e">
        <v>#DIV/0!</v>
      </c>
      <c r="AZ38" s="71"/>
      <c r="BA38" s="63" t="e">
        <v>#DIV/0!</v>
      </c>
    </row>
    <row r="39" spans="1:53" ht="12.75" customHeight="1">
      <c r="A39" s="9" t="s">
        <v>101</v>
      </c>
      <c r="B39" s="18"/>
      <c r="C39" s="106" t="s">
        <v>100</v>
      </c>
      <c r="D39" s="19"/>
      <c r="E39" s="74">
        <v>11.240592380350467</v>
      </c>
      <c r="F39" s="71"/>
      <c r="G39" s="74">
        <v>9.466464562020693</v>
      </c>
      <c r="H39" s="71"/>
      <c r="I39" s="74">
        <v>13.945286972031745</v>
      </c>
      <c r="J39" s="71"/>
      <c r="K39" s="74">
        <v>-72.45849903792612</v>
      </c>
      <c r="L39" s="71"/>
      <c r="M39" s="74">
        <v>-100</v>
      </c>
      <c r="N39" s="71"/>
      <c r="O39" s="74">
        <v>10.676420746984672</v>
      </c>
      <c r="P39" s="71"/>
      <c r="Q39" s="74">
        <v>11.325623620440028</v>
      </c>
      <c r="R39" s="71"/>
      <c r="S39" s="74">
        <v>11.618327872870427</v>
      </c>
      <c r="T39" s="71"/>
      <c r="U39" s="74">
        <v>11.317559336630922</v>
      </c>
      <c r="V39" s="71"/>
      <c r="W39" s="74">
        <v>9.701138532931687</v>
      </c>
      <c r="X39" s="71"/>
      <c r="Y39" s="74">
        <v>8.917312877726324</v>
      </c>
      <c r="Z39" s="71"/>
      <c r="AA39" s="74">
        <v>9.237219873744152</v>
      </c>
      <c r="AB39" s="71"/>
      <c r="AC39" s="74">
        <v>9.997317625238145</v>
      </c>
      <c r="AD39" s="71"/>
      <c r="AE39" s="74">
        <v>11.498080870392013</v>
      </c>
      <c r="AF39" s="71"/>
      <c r="AG39" s="74">
        <v>13.404704382042754</v>
      </c>
      <c r="AH39" s="71"/>
      <c r="AI39" s="74">
        <v>14.756679975649423</v>
      </c>
      <c r="AJ39" s="71"/>
      <c r="AK39" s="74">
        <v>15.933472522224879</v>
      </c>
      <c r="AL39" s="71"/>
      <c r="AM39" s="74">
        <v>16.84398975606083</v>
      </c>
      <c r="AN39" s="71"/>
      <c r="AO39" s="74">
        <v>-100</v>
      </c>
      <c r="AP39" s="71"/>
      <c r="AQ39" s="74">
        <v>-100</v>
      </c>
      <c r="AR39" s="71"/>
      <c r="AS39" s="74">
        <v>-100</v>
      </c>
      <c r="AT39" s="71"/>
      <c r="AU39" s="74">
        <v>-100</v>
      </c>
      <c r="AV39" s="71"/>
      <c r="AW39" s="74" t="e">
        <v>#DIV/0!</v>
      </c>
      <c r="AX39" s="71"/>
      <c r="AY39" s="74" t="e">
        <v>#DIV/0!</v>
      </c>
      <c r="AZ39" s="71"/>
      <c r="BA39" s="74" t="e">
        <v>#DIV/0!</v>
      </c>
    </row>
    <row r="40" spans="1:53" s="12" customFormat="1" ht="12.75" customHeight="1" thickBot="1">
      <c r="A40" s="31" t="s">
        <v>82</v>
      </c>
      <c r="B40" s="29"/>
      <c r="C40" s="107"/>
      <c r="D40" s="17"/>
      <c r="E40" s="77">
        <v>6.054293472734007</v>
      </c>
      <c r="F40" s="76"/>
      <c r="G40" s="77">
        <v>6.341878760231756</v>
      </c>
      <c r="H40" s="76"/>
      <c r="I40" s="77">
        <v>7.013735908928176</v>
      </c>
      <c r="J40" s="76"/>
      <c r="K40" s="77">
        <v>-73.75024884953294</v>
      </c>
      <c r="L40" s="76"/>
      <c r="M40" s="77">
        <v>-100</v>
      </c>
      <c r="N40" s="76"/>
      <c r="O40" s="77">
        <v>5.917374073872339</v>
      </c>
      <c r="P40" s="76"/>
      <c r="Q40" s="77">
        <v>5.958748541673486</v>
      </c>
      <c r="R40" s="76"/>
      <c r="S40" s="77">
        <v>6.034722479724253</v>
      </c>
      <c r="T40" s="76"/>
      <c r="U40" s="77">
        <v>6.297081399013482</v>
      </c>
      <c r="V40" s="76"/>
      <c r="W40" s="77">
        <v>6.5892461372942135</v>
      </c>
      <c r="X40" s="76"/>
      <c r="Y40" s="77">
        <v>6.468615468969974</v>
      </c>
      <c r="Z40" s="76"/>
      <c r="AA40" s="77">
        <v>6.237572571140326</v>
      </c>
      <c r="AB40" s="76"/>
      <c r="AC40" s="77">
        <v>6.086476326875623</v>
      </c>
      <c r="AD40" s="76"/>
      <c r="AE40" s="77">
        <v>6.267088069712834</v>
      </c>
      <c r="AF40" s="76"/>
      <c r="AG40" s="77">
        <v>6.7545274836890545</v>
      </c>
      <c r="AH40" s="76"/>
      <c r="AI40" s="77">
        <v>7.273089933848742</v>
      </c>
      <c r="AJ40" s="76"/>
      <c r="AK40" s="77">
        <v>7.723900527099969</v>
      </c>
      <c r="AL40" s="76"/>
      <c r="AM40" s="77">
        <v>8.110057377087632</v>
      </c>
      <c r="AN40" s="76"/>
      <c r="AO40" s="77">
        <v>-100</v>
      </c>
      <c r="AP40" s="76"/>
      <c r="AQ40" s="77">
        <v>-100</v>
      </c>
      <c r="AR40" s="76"/>
      <c r="AS40" s="77">
        <v>-100</v>
      </c>
      <c r="AT40" s="76"/>
      <c r="AU40" s="77">
        <v>-100</v>
      </c>
      <c r="AV40" s="76"/>
      <c r="AW40" s="77" t="e">
        <v>#DIV/0!</v>
      </c>
      <c r="AX40" s="76"/>
      <c r="AY40" s="77" t="e">
        <v>#DIV/0!</v>
      </c>
      <c r="AZ40" s="76"/>
      <c r="BA40" s="77" t="e">
        <v>#DIV/0!</v>
      </c>
    </row>
    <row r="41" spans="1:28" ht="12.75" customHeight="1">
      <c r="A41" s="10" t="s">
        <v>20</v>
      </c>
      <c r="P41" s="19"/>
      <c r="R41" s="19"/>
      <c r="T41" s="19"/>
      <c r="X41" s="19"/>
      <c r="Z41" s="19"/>
      <c r="AB41" s="19"/>
    </row>
  </sheetData>
  <printOptions horizontalCentered="1"/>
  <pageMargins left="0.3937007874015748" right="0.3937007874015748" top="0.1968503937007874" bottom="0.1968503937007874" header="0.5118110236220472" footer="0.5118110236220472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11"/>
  <dimension ref="A1:AQ37"/>
  <sheetViews>
    <sheetView workbookViewId="0" topLeftCell="A1">
      <selection activeCell="A1" sqref="A1"/>
    </sheetView>
  </sheetViews>
  <sheetFormatPr defaultColWidth="11.421875" defaultRowHeight="12.75"/>
  <cols>
    <col min="1" max="1" width="42.7109375" style="0" customWidth="1"/>
    <col min="2" max="2" width="0.5625" style="0" customWidth="1"/>
    <col min="3" max="3" width="8.7109375" style="0" customWidth="1"/>
    <col min="4" max="4" width="0.5625" style="0" customWidth="1"/>
    <col min="5" max="5" width="6.7109375" style="14" customWidth="1"/>
    <col min="6" max="6" width="0.5625" style="14" customWidth="1"/>
    <col min="7" max="7" width="6.7109375" style="14" customWidth="1"/>
    <col min="8" max="8" width="0.5625" style="14" customWidth="1"/>
    <col min="9" max="9" width="6.7109375" style="14" hidden="1" customWidth="1"/>
    <col min="10" max="10" width="0.5625" style="14" hidden="1" customWidth="1"/>
    <col min="11" max="11" width="6.7109375" style="14" hidden="1" customWidth="1"/>
    <col min="12" max="12" width="0.5625" style="14" hidden="1" customWidth="1"/>
    <col min="13" max="13" width="6.7109375" style="0" customWidth="1"/>
    <col min="14" max="14" width="0.5625" style="0" customWidth="1"/>
    <col min="15" max="15" width="6.7109375" style="0" customWidth="1"/>
    <col min="16" max="16" width="0.5625" style="0" customWidth="1"/>
    <col min="17" max="17" width="6.7109375" style="0" customWidth="1"/>
    <col min="18" max="18" width="0.5625" style="0" customWidth="1"/>
    <col min="19" max="19" width="6.7109375" style="0" customWidth="1"/>
    <col min="20" max="20" width="0.5625" style="0" customWidth="1"/>
    <col min="21" max="21" width="6.7109375" style="0" customWidth="1"/>
    <col min="22" max="22" width="0.5625" style="0" customWidth="1"/>
    <col min="23" max="23" width="6.7109375" style="0" customWidth="1"/>
    <col min="24" max="24" width="0.5625" style="0" customWidth="1"/>
    <col min="25" max="25" width="6.7109375" style="0" customWidth="1"/>
    <col min="26" max="26" width="0.5625" style="0" customWidth="1"/>
    <col min="27" max="27" width="6.7109375" style="0" customWidth="1"/>
    <col min="28" max="28" width="0.5625" style="0" customWidth="1"/>
    <col min="29" max="29" width="6.7109375" style="0" customWidth="1"/>
    <col min="30" max="30" width="0.5625" style="0" hidden="1" customWidth="1"/>
    <col min="31" max="31" width="6.7109375" style="0" hidden="1" customWidth="1"/>
    <col min="32" max="32" width="0.5625" style="0" hidden="1" customWidth="1"/>
    <col min="33" max="33" width="6.7109375" style="0" hidden="1" customWidth="1"/>
    <col min="34" max="34" width="0.5625" style="0" hidden="1" customWidth="1"/>
    <col min="35" max="35" width="6.7109375" style="0" hidden="1" customWidth="1"/>
    <col min="36" max="36" width="0.5625" style="0" hidden="1" customWidth="1"/>
    <col min="37" max="37" width="6.7109375" style="0" hidden="1" customWidth="1"/>
    <col min="38" max="38" width="0.5625" style="0" hidden="1" customWidth="1"/>
    <col min="39" max="39" width="6.7109375" style="0" hidden="1" customWidth="1"/>
    <col min="40" max="40" width="0.5625" style="0" hidden="1" customWidth="1"/>
    <col min="41" max="41" width="6.7109375" style="0" hidden="1" customWidth="1"/>
    <col min="42" max="42" width="0.5625" style="0" hidden="1" customWidth="1"/>
    <col min="43" max="43" width="6.7109375" style="0" hidden="1" customWidth="1"/>
  </cols>
  <sheetData>
    <row r="1" spans="1:12" s="21" customFormat="1" ht="16.5" customHeight="1">
      <c r="A1" s="20" t="s">
        <v>65</v>
      </c>
      <c r="E1" s="22"/>
      <c r="F1" s="22"/>
      <c r="G1" s="22"/>
      <c r="H1" s="22"/>
      <c r="I1" s="22"/>
      <c r="J1" s="22"/>
      <c r="K1" s="22"/>
      <c r="L1" s="22"/>
    </row>
    <row r="2" spans="1:12" s="21" customFormat="1" ht="16.5" customHeight="1">
      <c r="A2" s="3" t="s">
        <v>193</v>
      </c>
      <c r="E2" s="22"/>
      <c r="F2" s="22"/>
      <c r="G2" s="22"/>
      <c r="H2" s="22"/>
      <c r="I2" s="22"/>
      <c r="J2" s="22"/>
      <c r="K2" s="22"/>
      <c r="L2" s="22"/>
    </row>
    <row r="3" spans="1:4" ht="19.5" customHeight="1">
      <c r="A3" s="2"/>
      <c r="B3" s="2"/>
      <c r="C3" s="2"/>
      <c r="D3" s="2"/>
    </row>
    <row r="4" ht="15" customHeight="1">
      <c r="A4" s="23" t="s">
        <v>160</v>
      </c>
    </row>
    <row r="5" ht="15" customHeight="1">
      <c r="A5" s="1" t="s">
        <v>187</v>
      </c>
    </row>
    <row r="6" spans="1:43" ht="5.25" customHeight="1" thickBot="1">
      <c r="A6" s="4"/>
      <c r="B6" s="4"/>
      <c r="C6" s="4"/>
      <c r="D6" s="4"/>
      <c r="E6" s="15"/>
      <c r="F6" s="15"/>
      <c r="G6" s="15"/>
      <c r="H6" s="15"/>
      <c r="I6" s="15"/>
      <c r="J6" s="15"/>
      <c r="K6" s="15"/>
      <c r="L6" s="1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15" customHeight="1" thickBot="1" thickTop="1">
      <c r="A7" s="7"/>
      <c r="B7" s="18"/>
      <c r="C7" s="7"/>
      <c r="D7" s="18"/>
      <c r="E7" s="24"/>
      <c r="F7" s="25"/>
      <c r="G7" s="24"/>
      <c r="H7" s="24"/>
      <c r="I7" s="24"/>
      <c r="J7" s="24"/>
      <c r="K7" s="24"/>
      <c r="L7" s="25"/>
      <c r="M7" s="80" t="s">
        <v>5</v>
      </c>
      <c r="N7" s="80"/>
      <c r="O7" s="13"/>
      <c r="P7" s="13"/>
      <c r="Q7" s="13"/>
      <c r="R7" s="13"/>
      <c r="S7" s="13"/>
      <c r="T7" s="18"/>
      <c r="U7" s="80" t="s">
        <v>83</v>
      </c>
      <c r="V7" s="13"/>
      <c r="W7" s="80"/>
      <c r="X7" s="13"/>
      <c r="Y7" s="80"/>
      <c r="Z7" s="13"/>
      <c r="AA7" s="80"/>
      <c r="AB7" s="18"/>
      <c r="AC7" s="80" t="s">
        <v>191</v>
      </c>
      <c r="AD7" s="13"/>
      <c r="AE7" s="80"/>
      <c r="AF7" s="13"/>
      <c r="AG7" s="80"/>
      <c r="AH7" s="13"/>
      <c r="AI7" s="80"/>
      <c r="AJ7" s="18"/>
      <c r="AK7" s="80" t="s">
        <v>192</v>
      </c>
      <c r="AL7" s="13"/>
      <c r="AM7" s="80"/>
      <c r="AN7" s="13"/>
      <c r="AO7" s="80"/>
      <c r="AP7" s="13"/>
      <c r="AQ7" s="80"/>
    </row>
    <row r="8" spans="1:43" ht="15" customHeight="1" thickBot="1">
      <c r="A8" s="13" t="s">
        <v>2</v>
      </c>
      <c r="B8" s="18"/>
      <c r="C8" s="13" t="s">
        <v>3</v>
      </c>
      <c r="D8" s="18"/>
      <c r="E8" s="81" t="s">
        <v>5</v>
      </c>
      <c r="F8" s="82"/>
      <c r="G8" s="81" t="s">
        <v>83</v>
      </c>
      <c r="H8" s="82"/>
      <c r="I8" s="81" t="s">
        <v>191</v>
      </c>
      <c r="J8" s="82"/>
      <c r="K8" s="81" t="s">
        <v>192</v>
      </c>
      <c r="L8" s="82"/>
      <c r="M8" s="13" t="s">
        <v>6</v>
      </c>
      <c r="N8" s="18"/>
      <c r="O8" s="13" t="s">
        <v>7</v>
      </c>
      <c r="P8" s="18"/>
      <c r="Q8" s="13" t="s">
        <v>8</v>
      </c>
      <c r="R8" s="18"/>
      <c r="S8" s="13" t="s">
        <v>9</v>
      </c>
      <c r="T8" s="18"/>
      <c r="U8" s="13" t="s">
        <v>6</v>
      </c>
      <c r="V8" s="18"/>
      <c r="W8" s="13" t="s">
        <v>7</v>
      </c>
      <c r="X8" s="18"/>
      <c r="Y8" s="13" t="s">
        <v>8</v>
      </c>
      <c r="Z8" s="18"/>
      <c r="AA8" s="13" t="s">
        <v>9</v>
      </c>
      <c r="AB8" s="18"/>
      <c r="AC8" s="13" t="s">
        <v>6</v>
      </c>
      <c r="AD8" s="18"/>
      <c r="AE8" s="13" t="s">
        <v>7</v>
      </c>
      <c r="AF8" s="18"/>
      <c r="AG8" s="13" t="s">
        <v>8</v>
      </c>
      <c r="AH8" s="18"/>
      <c r="AI8" s="13" t="s">
        <v>9</v>
      </c>
      <c r="AJ8" s="18"/>
      <c r="AK8" s="13" t="s">
        <v>6</v>
      </c>
      <c r="AL8" s="18"/>
      <c r="AM8" s="13" t="s">
        <v>7</v>
      </c>
      <c r="AN8" s="18"/>
      <c r="AO8" s="13" t="s">
        <v>8</v>
      </c>
      <c r="AP8" s="18"/>
      <c r="AQ8" s="13" t="s">
        <v>9</v>
      </c>
    </row>
    <row r="9" spans="1:43" ht="12.75" customHeight="1">
      <c r="A9" s="7" t="s">
        <v>66</v>
      </c>
      <c r="B9" s="18"/>
      <c r="C9" s="10" t="s">
        <v>92</v>
      </c>
      <c r="D9" s="19"/>
      <c r="E9" s="63">
        <v>2.1616113074015786</v>
      </c>
      <c r="F9" s="71"/>
      <c r="G9" s="63">
        <v>3.0094414603248687</v>
      </c>
      <c r="H9" s="63"/>
      <c r="I9" s="63">
        <v>2.1334198788777847</v>
      </c>
      <c r="J9" s="63"/>
      <c r="K9" s="63" t="e">
        <v>#DIV/0!</v>
      </c>
      <c r="L9" s="71"/>
      <c r="M9" s="63">
        <v>2.2783635431683713</v>
      </c>
      <c r="N9" s="71"/>
      <c r="O9" s="63">
        <v>2.1966592555920705</v>
      </c>
      <c r="P9" s="71"/>
      <c r="Q9" s="63">
        <v>2.079979465665538</v>
      </c>
      <c r="R9" s="71"/>
      <c r="S9" s="63">
        <v>2.0951001884604414</v>
      </c>
      <c r="T9" s="71"/>
      <c r="U9" s="63">
        <v>2.5237212523382846</v>
      </c>
      <c r="V9" s="71"/>
      <c r="W9" s="63">
        <v>2.95258137633696</v>
      </c>
      <c r="X9" s="71"/>
      <c r="Y9" s="63">
        <v>3.2428377980544987</v>
      </c>
      <c r="Z9" s="71"/>
      <c r="AA9" s="63">
        <v>3.303326929054018</v>
      </c>
      <c r="AB9" s="71"/>
      <c r="AC9" s="63">
        <v>3.3083690174774194</v>
      </c>
      <c r="AD9" s="71"/>
      <c r="AE9" s="63" t="e">
        <v>#DIV/0!</v>
      </c>
      <c r="AF9" s="71"/>
      <c r="AG9" s="63" t="e">
        <v>#DIV/0!</v>
      </c>
      <c r="AH9" s="71"/>
      <c r="AI9" s="63" t="e">
        <v>#DIV/0!</v>
      </c>
      <c r="AJ9" s="71"/>
      <c r="AK9" s="63" t="e">
        <v>#DIV/0!</v>
      </c>
      <c r="AL9" s="71"/>
      <c r="AM9" s="63" t="e">
        <v>#DIV/0!</v>
      </c>
      <c r="AN9" s="71"/>
      <c r="AO9" s="63" t="e">
        <v>#DIV/0!</v>
      </c>
      <c r="AP9" s="71"/>
      <c r="AQ9" s="63" t="e">
        <v>#DIV/0!</v>
      </c>
    </row>
    <row r="10" spans="1:43" ht="12.75" customHeight="1">
      <c r="A10" s="78" t="s">
        <v>67</v>
      </c>
      <c r="B10" s="18"/>
      <c r="C10" s="10"/>
      <c r="D10" s="19"/>
      <c r="E10" s="63">
        <v>2.0381803384044384</v>
      </c>
      <c r="F10" s="71"/>
      <c r="G10" s="63">
        <v>2.8381954416850874</v>
      </c>
      <c r="H10" s="63"/>
      <c r="I10" s="63">
        <v>2.154855112585774</v>
      </c>
      <c r="J10" s="63"/>
      <c r="K10" s="63" t="e">
        <v>#DIV/0!</v>
      </c>
      <c r="L10" s="71"/>
      <c r="M10" s="63">
        <v>2.388634095680686</v>
      </c>
      <c r="N10" s="71"/>
      <c r="O10" s="63">
        <v>2.112346411262944</v>
      </c>
      <c r="P10" s="71"/>
      <c r="Q10" s="63">
        <v>1.8705077509499013</v>
      </c>
      <c r="R10" s="71"/>
      <c r="S10" s="63">
        <v>1.7949449332521628</v>
      </c>
      <c r="T10" s="71"/>
      <c r="U10" s="63">
        <v>2.259810078606317</v>
      </c>
      <c r="V10" s="71"/>
      <c r="W10" s="63">
        <v>2.7475365936187934</v>
      </c>
      <c r="X10" s="71"/>
      <c r="Y10" s="63">
        <v>3.1046551298802516</v>
      </c>
      <c r="Z10" s="71"/>
      <c r="AA10" s="63">
        <v>3.217519680402714</v>
      </c>
      <c r="AB10" s="71"/>
      <c r="AC10" s="63">
        <v>3.2715583935249315</v>
      </c>
      <c r="AD10" s="71"/>
      <c r="AE10" s="63" t="e">
        <v>#DIV/0!</v>
      </c>
      <c r="AF10" s="71"/>
      <c r="AG10" s="63" t="e">
        <v>#DIV/0!</v>
      </c>
      <c r="AH10" s="71"/>
      <c r="AI10" s="63" t="e">
        <v>#DIV/0!</v>
      </c>
      <c r="AJ10" s="71"/>
      <c r="AK10" s="63" t="e">
        <v>#DIV/0!</v>
      </c>
      <c r="AL10" s="71"/>
      <c r="AM10" s="63" t="e">
        <v>#DIV/0!</v>
      </c>
      <c r="AN10" s="71"/>
      <c r="AO10" s="63" t="e">
        <v>#DIV/0!</v>
      </c>
      <c r="AP10" s="71"/>
      <c r="AQ10" s="63" t="e">
        <v>#DIV/0!</v>
      </c>
    </row>
    <row r="11" spans="1:43" ht="12.75" customHeight="1">
      <c r="A11" s="78" t="s">
        <v>68</v>
      </c>
      <c r="B11" s="18"/>
      <c r="C11" s="10"/>
      <c r="D11" s="19"/>
      <c r="E11" s="63">
        <v>1.9832860058402568</v>
      </c>
      <c r="F11" s="71"/>
      <c r="G11" s="63">
        <v>1.9542748060186854</v>
      </c>
      <c r="H11" s="63"/>
      <c r="I11" s="63">
        <v>1.6719490538936954</v>
      </c>
      <c r="J11" s="63"/>
      <c r="K11" s="63" t="e">
        <v>#DIV/0!</v>
      </c>
      <c r="L11" s="71"/>
      <c r="M11" s="63">
        <v>2.10354662083152</v>
      </c>
      <c r="N11" s="71"/>
      <c r="O11" s="63">
        <v>2.208927288530038</v>
      </c>
      <c r="P11" s="71"/>
      <c r="Q11" s="63">
        <v>2.0225555329673073</v>
      </c>
      <c r="R11" s="71"/>
      <c r="S11" s="63">
        <v>1.60882851990638</v>
      </c>
      <c r="T11" s="71"/>
      <c r="U11" s="63">
        <v>1.604657172798163</v>
      </c>
      <c r="V11" s="71"/>
      <c r="W11" s="63">
        <v>1.8244609610106544</v>
      </c>
      <c r="X11" s="71"/>
      <c r="Y11" s="63">
        <v>2.0082159144009237</v>
      </c>
      <c r="Z11" s="71"/>
      <c r="AA11" s="63">
        <v>2.3906592877976696</v>
      </c>
      <c r="AB11" s="71"/>
      <c r="AC11" s="63">
        <v>2.686190302513136</v>
      </c>
      <c r="AD11" s="71"/>
      <c r="AE11" s="63" t="e">
        <v>#DIV/0!</v>
      </c>
      <c r="AF11" s="71"/>
      <c r="AG11" s="63" t="e">
        <v>#DIV/0!</v>
      </c>
      <c r="AH11" s="71"/>
      <c r="AI11" s="63" t="e">
        <v>#DIV/0!</v>
      </c>
      <c r="AJ11" s="71"/>
      <c r="AK11" s="63" t="e">
        <v>#DIV/0!</v>
      </c>
      <c r="AL11" s="71"/>
      <c r="AM11" s="63" t="e">
        <v>#DIV/0!</v>
      </c>
      <c r="AN11" s="71"/>
      <c r="AO11" s="63" t="e">
        <v>#DIV/0!</v>
      </c>
      <c r="AP11" s="71"/>
      <c r="AQ11" s="63" t="e">
        <v>#DIV/0!</v>
      </c>
    </row>
    <row r="12" spans="1:43" ht="12.75" customHeight="1">
      <c r="A12" s="78" t="s">
        <v>69</v>
      </c>
      <c r="B12" s="18"/>
      <c r="C12" s="10"/>
      <c r="D12" s="19"/>
      <c r="E12" s="63">
        <v>2.575266999803061</v>
      </c>
      <c r="F12" s="71"/>
      <c r="G12" s="63">
        <v>3.638858951316837</v>
      </c>
      <c r="H12" s="63"/>
      <c r="I12" s="63">
        <v>2.0848543042003342</v>
      </c>
      <c r="J12" s="63"/>
      <c r="K12" s="63" t="e">
        <v>#DIV/0!</v>
      </c>
      <c r="L12" s="71"/>
      <c r="M12" s="63">
        <v>1.9119525056140674</v>
      </c>
      <c r="N12" s="71"/>
      <c r="O12" s="63">
        <v>2.469126716555259</v>
      </c>
      <c r="P12" s="71"/>
      <c r="Q12" s="63">
        <v>2.780006692674508</v>
      </c>
      <c r="R12" s="71"/>
      <c r="S12" s="63">
        <v>3.127069559648832</v>
      </c>
      <c r="T12" s="71"/>
      <c r="U12" s="63">
        <v>3.451249044736504</v>
      </c>
      <c r="V12" s="71"/>
      <c r="W12" s="63">
        <v>3.6963010970355814</v>
      </c>
      <c r="X12" s="71"/>
      <c r="Y12" s="63">
        <v>3.770050407921821</v>
      </c>
      <c r="Z12" s="71"/>
      <c r="AA12" s="63">
        <v>3.647844522233079</v>
      </c>
      <c r="AB12" s="71"/>
      <c r="AC12" s="63">
        <v>3.4692082434230054</v>
      </c>
      <c r="AD12" s="71"/>
      <c r="AE12" s="63" t="e">
        <v>#DIV/0!</v>
      </c>
      <c r="AF12" s="71"/>
      <c r="AG12" s="63" t="e">
        <v>#DIV/0!</v>
      </c>
      <c r="AH12" s="71"/>
      <c r="AI12" s="63" t="e">
        <v>#DIV/0!</v>
      </c>
      <c r="AJ12" s="71"/>
      <c r="AK12" s="63" t="e">
        <v>#DIV/0!</v>
      </c>
      <c r="AL12" s="71"/>
      <c r="AM12" s="63" t="e">
        <v>#DIV/0!</v>
      </c>
      <c r="AN12" s="71"/>
      <c r="AO12" s="63" t="e">
        <v>#DIV/0!</v>
      </c>
      <c r="AP12" s="71"/>
      <c r="AQ12" s="63" t="e">
        <v>#DIV/0!</v>
      </c>
    </row>
    <row r="13" spans="1:43" ht="12.75" customHeight="1">
      <c r="A13" s="7" t="s">
        <v>10</v>
      </c>
      <c r="B13" s="18"/>
      <c r="C13" s="10" t="s">
        <v>93</v>
      </c>
      <c r="D13" s="19"/>
      <c r="E13" s="63">
        <v>1.2383109196469455</v>
      </c>
      <c r="F13" s="71"/>
      <c r="G13" s="63">
        <v>3.6599463372090524</v>
      </c>
      <c r="H13" s="63"/>
      <c r="I13" s="63">
        <v>4.031663163239685</v>
      </c>
      <c r="J13" s="63"/>
      <c r="K13" s="63" t="e">
        <v>#DIV/0!</v>
      </c>
      <c r="L13" s="71"/>
      <c r="M13" s="63">
        <v>1.5285551217999904</v>
      </c>
      <c r="N13" s="71"/>
      <c r="O13" s="63">
        <v>1.2500091484189069</v>
      </c>
      <c r="P13" s="71"/>
      <c r="Q13" s="63">
        <v>0.9642243819014018</v>
      </c>
      <c r="R13" s="71"/>
      <c r="S13" s="63">
        <v>1.204648294703281</v>
      </c>
      <c r="T13" s="71"/>
      <c r="U13" s="63">
        <v>1.995666968641241</v>
      </c>
      <c r="V13" s="71"/>
      <c r="W13" s="63">
        <v>3.1432074122520914</v>
      </c>
      <c r="X13" s="71"/>
      <c r="Y13" s="63">
        <v>4.2974709122362675</v>
      </c>
      <c r="Z13" s="71"/>
      <c r="AA13" s="63">
        <v>5.142489409871143</v>
      </c>
      <c r="AB13" s="71"/>
      <c r="AC13" s="63">
        <v>6.290774740021732</v>
      </c>
      <c r="AD13" s="71"/>
      <c r="AE13" s="63" t="e">
        <v>#DIV/0!</v>
      </c>
      <c r="AF13" s="71"/>
      <c r="AG13" s="63" t="e">
        <v>#DIV/0!</v>
      </c>
      <c r="AH13" s="71"/>
      <c r="AI13" s="63" t="e">
        <v>#DIV/0!</v>
      </c>
      <c r="AJ13" s="71"/>
      <c r="AK13" s="63" t="e">
        <v>#DIV/0!</v>
      </c>
      <c r="AL13" s="71"/>
      <c r="AM13" s="63" t="e">
        <v>#DIV/0!</v>
      </c>
      <c r="AN13" s="71"/>
      <c r="AO13" s="63" t="e">
        <v>#DIV/0!</v>
      </c>
      <c r="AP13" s="71"/>
      <c r="AQ13" s="63" t="e">
        <v>#DIV/0!</v>
      </c>
    </row>
    <row r="14" spans="1:43" ht="12.75" customHeight="1">
      <c r="A14" s="8" t="s">
        <v>11</v>
      </c>
      <c r="B14" s="18"/>
      <c r="C14" s="10"/>
      <c r="D14" s="19"/>
      <c r="E14" s="63">
        <v>0.08088326426063386</v>
      </c>
      <c r="F14" s="71"/>
      <c r="G14" s="63">
        <v>2.8191756575299154</v>
      </c>
      <c r="H14" s="63"/>
      <c r="I14" s="63">
        <v>1.5337561096645302</v>
      </c>
      <c r="J14" s="63"/>
      <c r="K14" s="63" t="e">
        <v>#DIV/0!</v>
      </c>
      <c r="L14" s="71"/>
      <c r="M14" s="63">
        <v>1.5683218228072837</v>
      </c>
      <c r="N14" s="71"/>
      <c r="O14" s="63">
        <v>0.08575386941784835</v>
      </c>
      <c r="P14" s="71"/>
      <c r="Q14" s="63">
        <v>-0.8978640273879401</v>
      </c>
      <c r="R14" s="71"/>
      <c r="S14" s="63">
        <v>-0.2901529831437766</v>
      </c>
      <c r="T14" s="71"/>
      <c r="U14" s="63">
        <v>1.1725793403729812</v>
      </c>
      <c r="V14" s="71"/>
      <c r="W14" s="63">
        <v>2.984029428377055</v>
      </c>
      <c r="X14" s="71"/>
      <c r="Y14" s="63">
        <v>3.820032372863036</v>
      </c>
      <c r="Z14" s="71"/>
      <c r="AA14" s="63">
        <v>3.243335111005452</v>
      </c>
      <c r="AB14" s="71"/>
      <c r="AC14" s="63">
        <v>3.093421369497218</v>
      </c>
      <c r="AD14" s="71"/>
      <c r="AE14" s="63" t="e">
        <v>#DIV/0!</v>
      </c>
      <c r="AF14" s="71"/>
      <c r="AG14" s="63" t="e">
        <v>#DIV/0!</v>
      </c>
      <c r="AH14" s="71"/>
      <c r="AI14" s="63" t="e">
        <v>#DIV/0!</v>
      </c>
      <c r="AJ14" s="71"/>
      <c r="AK14" s="63" t="e">
        <v>#DIV/0!</v>
      </c>
      <c r="AL14" s="71"/>
      <c r="AM14" s="63" t="e">
        <v>#DIV/0!</v>
      </c>
      <c r="AN14" s="71"/>
      <c r="AO14" s="63" t="e">
        <v>#DIV/0!</v>
      </c>
      <c r="AP14" s="71"/>
      <c r="AQ14" s="63" t="e">
        <v>#DIV/0!</v>
      </c>
    </row>
    <row r="15" spans="1:43" ht="12.75" customHeight="1">
      <c r="A15" s="8" t="s">
        <v>12</v>
      </c>
      <c r="B15" s="18"/>
      <c r="C15" s="10"/>
      <c r="D15" s="19"/>
      <c r="E15" s="63">
        <v>1.9583295560671177</v>
      </c>
      <c r="F15" s="71"/>
      <c r="G15" s="63">
        <v>4.146415800614722</v>
      </c>
      <c r="H15" s="63"/>
      <c r="I15" s="63">
        <v>5.491579491963172</v>
      </c>
      <c r="J15" s="63"/>
      <c r="K15" s="63" t="e">
        <v>#DIV/0!</v>
      </c>
      <c r="L15" s="71"/>
      <c r="M15" s="63">
        <v>1.606330612132778</v>
      </c>
      <c r="N15" s="71"/>
      <c r="O15" s="63">
        <v>1.9977964892863964</v>
      </c>
      <c r="P15" s="71"/>
      <c r="Q15" s="63">
        <v>2.0847717244311337</v>
      </c>
      <c r="R15" s="71"/>
      <c r="S15" s="63">
        <v>2.078518295787779</v>
      </c>
      <c r="T15" s="71"/>
      <c r="U15" s="63">
        <v>2.4566723011153924</v>
      </c>
      <c r="V15" s="71"/>
      <c r="W15" s="63">
        <v>3.2129566471470694</v>
      </c>
      <c r="X15" s="71"/>
      <c r="Y15" s="63">
        <v>4.5869410645345</v>
      </c>
      <c r="Z15" s="71"/>
      <c r="AA15" s="63">
        <v>6.281903042841019</v>
      </c>
      <c r="AB15" s="71"/>
      <c r="AC15" s="63">
        <v>8.184039586509995</v>
      </c>
      <c r="AD15" s="71"/>
      <c r="AE15" s="63" t="e">
        <v>#DIV/0!</v>
      </c>
      <c r="AF15" s="71"/>
      <c r="AG15" s="63" t="e">
        <v>#DIV/0!</v>
      </c>
      <c r="AH15" s="71"/>
      <c r="AI15" s="63" t="e">
        <v>#DIV/0!</v>
      </c>
      <c r="AJ15" s="71"/>
      <c r="AK15" s="63" t="e">
        <v>#DIV/0!</v>
      </c>
      <c r="AL15" s="71"/>
      <c r="AM15" s="63" t="e">
        <v>#DIV/0!</v>
      </c>
      <c r="AN15" s="71"/>
      <c r="AO15" s="63" t="e">
        <v>#DIV/0!</v>
      </c>
      <c r="AP15" s="71"/>
      <c r="AQ15" s="63" t="e">
        <v>#DIV/0!</v>
      </c>
    </row>
    <row r="16" spans="1:43" ht="12.75" customHeight="1">
      <c r="A16" s="7" t="s">
        <v>21</v>
      </c>
      <c r="B16" s="18"/>
      <c r="C16" s="10" t="s">
        <v>94</v>
      </c>
      <c r="D16" s="19"/>
      <c r="E16" s="63">
        <v>1.7882571588300644</v>
      </c>
      <c r="F16" s="71"/>
      <c r="G16" s="63">
        <v>2.8581510873318727</v>
      </c>
      <c r="H16" s="63"/>
      <c r="I16" s="63">
        <v>1.4086350930268</v>
      </c>
      <c r="J16" s="63"/>
      <c r="K16" s="63" t="e">
        <v>#DIV/0!</v>
      </c>
      <c r="L16" s="71"/>
      <c r="M16" s="63">
        <v>1.4502971736197523</v>
      </c>
      <c r="N16" s="71"/>
      <c r="O16" s="63">
        <v>1.5182556737751263</v>
      </c>
      <c r="P16" s="71"/>
      <c r="Q16" s="63">
        <v>1.6606380684862643</v>
      </c>
      <c r="R16" s="71"/>
      <c r="S16" s="63">
        <v>1.972062742828129</v>
      </c>
      <c r="T16" s="71"/>
      <c r="U16" s="63">
        <v>2.3508524017958443</v>
      </c>
      <c r="V16" s="71"/>
      <c r="W16" s="63">
        <v>2.8014042307594966</v>
      </c>
      <c r="X16" s="71"/>
      <c r="Y16" s="63">
        <v>3.1546301116301967</v>
      </c>
      <c r="Z16" s="71"/>
      <c r="AA16" s="63">
        <v>3.620742603866911</v>
      </c>
      <c r="AB16" s="71"/>
      <c r="AC16" s="63">
        <v>3.8346372535971174</v>
      </c>
      <c r="AD16" s="71"/>
      <c r="AE16" s="63" t="e">
        <v>#DIV/0!</v>
      </c>
      <c r="AF16" s="71"/>
      <c r="AG16" s="63" t="e">
        <v>#DIV/0!</v>
      </c>
      <c r="AH16" s="71"/>
      <c r="AI16" s="63" t="e">
        <v>#DIV/0!</v>
      </c>
      <c r="AJ16" s="71"/>
      <c r="AK16" s="63" t="e">
        <v>#DIV/0!</v>
      </c>
      <c r="AL16" s="71"/>
      <c r="AM16" s="63" t="e">
        <v>#DIV/0!</v>
      </c>
      <c r="AN16" s="71"/>
      <c r="AO16" s="63" t="e">
        <v>#DIV/0!</v>
      </c>
      <c r="AP16" s="71"/>
      <c r="AQ16" s="63" t="e">
        <v>#DIV/0!</v>
      </c>
    </row>
    <row r="17" spans="1:43" ht="12.75" customHeight="1">
      <c r="A17" s="7" t="s">
        <v>14</v>
      </c>
      <c r="B17" s="18"/>
      <c r="C17" s="10"/>
      <c r="D17" s="19"/>
      <c r="E17" s="63">
        <v>1.9341384505337178</v>
      </c>
      <c r="F17" s="71"/>
      <c r="G17" s="63">
        <v>3.1441526954345322</v>
      </c>
      <c r="H17" s="63"/>
      <c r="I17" s="63">
        <v>2.5826178539336997</v>
      </c>
      <c r="J17" s="63"/>
      <c r="K17" s="63" t="e">
        <v>#DIV/0!</v>
      </c>
      <c r="L17" s="71"/>
      <c r="M17" s="63">
        <v>2.0964740018827976</v>
      </c>
      <c r="N17" s="71"/>
      <c r="O17" s="63">
        <v>1.9677341259711323</v>
      </c>
      <c r="P17" s="71"/>
      <c r="Q17" s="63">
        <v>1.8063841597122376</v>
      </c>
      <c r="R17" s="71"/>
      <c r="S17" s="63">
        <v>1.8657693552805332</v>
      </c>
      <c r="T17" s="71"/>
      <c r="U17" s="63">
        <v>2.373503675608024</v>
      </c>
      <c r="V17" s="71"/>
      <c r="W17" s="63">
        <v>2.9745545161654396</v>
      </c>
      <c r="X17" s="71"/>
      <c r="Y17" s="63">
        <v>3.476269661854392</v>
      </c>
      <c r="Z17" s="71"/>
      <c r="AA17" s="63">
        <v>3.730058899753752</v>
      </c>
      <c r="AB17" s="71"/>
      <c r="AC17" s="63">
        <v>4.010374010916129</v>
      </c>
      <c r="AD17" s="71"/>
      <c r="AE17" s="63" t="e">
        <v>#DIV/0!</v>
      </c>
      <c r="AF17" s="71"/>
      <c r="AG17" s="63" t="e">
        <v>#DIV/0!</v>
      </c>
      <c r="AH17" s="71"/>
      <c r="AI17" s="63" t="e">
        <v>#DIV/0!</v>
      </c>
      <c r="AJ17" s="71"/>
      <c r="AK17" s="63" t="e">
        <v>#DIV/0!</v>
      </c>
      <c r="AL17" s="71"/>
      <c r="AM17" s="63" t="e">
        <v>#DIV/0!</v>
      </c>
      <c r="AN17" s="71"/>
      <c r="AO17" s="63" t="e">
        <v>#DIV/0!</v>
      </c>
      <c r="AP17" s="71"/>
      <c r="AQ17" s="63" t="e">
        <v>#DIV/0!</v>
      </c>
    </row>
    <row r="18" spans="1:43" ht="12.75" customHeight="1">
      <c r="A18" s="7" t="s">
        <v>15</v>
      </c>
      <c r="B18" s="18"/>
      <c r="C18" s="10" t="s">
        <v>38</v>
      </c>
      <c r="D18" s="19"/>
      <c r="E18" s="63">
        <v>0.6238611128953409</v>
      </c>
      <c r="F18" s="71"/>
      <c r="G18" s="63">
        <v>0.41973517742794897</v>
      </c>
      <c r="H18" s="63"/>
      <c r="I18" s="63">
        <v>3.2810966272112108</v>
      </c>
      <c r="J18" s="63"/>
      <c r="K18" s="63" t="e">
        <v>#DIV/0!</v>
      </c>
      <c r="L18" s="71"/>
      <c r="M18" s="63">
        <v>2.7285929586168933</v>
      </c>
      <c r="N18" s="71"/>
      <c r="O18" s="63">
        <v>1.779959682030352</v>
      </c>
      <c r="P18" s="71"/>
      <c r="Q18" s="63">
        <v>-0.0028188169968634824</v>
      </c>
      <c r="R18" s="71"/>
      <c r="S18" s="63">
        <v>-1.7514850429985684</v>
      </c>
      <c r="T18" s="71"/>
      <c r="U18" s="63">
        <v>-2.5140598507320977</v>
      </c>
      <c r="V18" s="71"/>
      <c r="W18" s="63">
        <v>-1.4546924384543858</v>
      </c>
      <c r="X18" s="71"/>
      <c r="Y18" s="63">
        <v>1.073861921709085</v>
      </c>
      <c r="Z18" s="71"/>
      <c r="AA18" s="63">
        <v>4.364690370358315</v>
      </c>
      <c r="AB18" s="71"/>
      <c r="AC18" s="63">
        <v>5.870038723984816</v>
      </c>
      <c r="AD18" s="71"/>
      <c r="AE18" s="63" t="e">
        <v>#DIV/0!</v>
      </c>
      <c r="AF18" s="71"/>
      <c r="AG18" s="63" t="e">
        <v>#DIV/0!</v>
      </c>
      <c r="AH18" s="71"/>
      <c r="AI18" s="63" t="e">
        <v>#DIV/0!</v>
      </c>
      <c r="AJ18" s="71"/>
      <c r="AK18" s="63" t="e">
        <v>#DIV/0!</v>
      </c>
      <c r="AL18" s="71"/>
      <c r="AM18" s="63" t="e">
        <v>#DIV/0!</v>
      </c>
      <c r="AN18" s="71"/>
      <c r="AO18" s="63" t="e">
        <v>#DIV/0!</v>
      </c>
      <c r="AP18" s="71"/>
      <c r="AQ18" s="63" t="e">
        <v>#DIV/0!</v>
      </c>
    </row>
    <row r="19" spans="1:43" ht="12.75" customHeight="1">
      <c r="A19" s="78" t="s">
        <v>161</v>
      </c>
      <c r="B19" s="18"/>
      <c r="C19" s="10" t="s">
        <v>24</v>
      </c>
      <c r="D19" s="19"/>
      <c r="E19" s="63">
        <v>0.10202743437239814</v>
      </c>
      <c r="F19" s="71"/>
      <c r="G19" s="63">
        <v>-0.4393806543652623</v>
      </c>
      <c r="H19" s="63"/>
      <c r="I19" s="63">
        <v>3.727838971103048</v>
      </c>
      <c r="J19" s="63"/>
      <c r="K19" s="63" t="e">
        <v>#DIV/0!</v>
      </c>
      <c r="L19" s="71"/>
      <c r="M19" s="63">
        <v>3.0338403756291044</v>
      </c>
      <c r="N19" s="71"/>
      <c r="O19" s="63">
        <v>1.6736645147328533</v>
      </c>
      <c r="P19" s="71"/>
      <c r="Q19" s="63">
        <v>-0.7862083100168227</v>
      </c>
      <c r="R19" s="71"/>
      <c r="S19" s="63">
        <v>-3.197883256957823</v>
      </c>
      <c r="T19" s="71"/>
      <c r="U19" s="63">
        <v>-4.2364405380539205</v>
      </c>
      <c r="V19" s="71"/>
      <c r="W19" s="63">
        <v>-2.9021709733156653</v>
      </c>
      <c r="X19" s="71"/>
      <c r="Y19" s="63">
        <v>0.36315937550897015</v>
      </c>
      <c r="Z19" s="71"/>
      <c r="AA19" s="63">
        <v>4.851540385948039</v>
      </c>
      <c r="AB19" s="71"/>
      <c r="AC19" s="63">
        <v>6.867207798343666</v>
      </c>
      <c r="AD19" s="71"/>
      <c r="AE19" s="63" t="e">
        <v>#DIV/0!</v>
      </c>
      <c r="AF19" s="71"/>
      <c r="AG19" s="63" t="e">
        <v>#DIV/0!</v>
      </c>
      <c r="AH19" s="71"/>
      <c r="AI19" s="63" t="e">
        <v>#DIV/0!</v>
      </c>
      <c r="AJ19" s="71"/>
      <c r="AK19" s="63" t="e">
        <v>#DIV/0!</v>
      </c>
      <c r="AL19" s="71"/>
      <c r="AM19" s="63" t="e">
        <v>#DIV/0!</v>
      </c>
      <c r="AN19" s="71"/>
      <c r="AO19" s="63" t="e">
        <v>#DIV/0!</v>
      </c>
      <c r="AP19" s="71"/>
      <c r="AQ19" s="63" t="e">
        <v>#DIV/0!</v>
      </c>
    </row>
    <row r="20" spans="1:43" ht="12.75" customHeight="1">
      <c r="A20" s="78" t="s">
        <v>71</v>
      </c>
      <c r="B20" s="18"/>
      <c r="C20" s="10" t="s">
        <v>25</v>
      </c>
      <c r="D20" s="19"/>
      <c r="E20" s="63">
        <v>1.7518498220499668</v>
      </c>
      <c r="F20" s="71"/>
      <c r="G20" s="63">
        <v>2.1575227275980824</v>
      </c>
      <c r="H20" s="63"/>
      <c r="I20" s="63">
        <v>2.431457252541347</v>
      </c>
      <c r="J20" s="63"/>
      <c r="K20" s="63" t="e">
        <v>#DIV/0!</v>
      </c>
      <c r="L20" s="71"/>
      <c r="M20" s="63">
        <v>2.011412856353001</v>
      </c>
      <c r="N20" s="71"/>
      <c r="O20" s="63">
        <v>1.973667015608238</v>
      </c>
      <c r="P20" s="71"/>
      <c r="Q20" s="63">
        <v>1.7440411454477056</v>
      </c>
      <c r="R20" s="71"/>
      <c r="S20" s="63">
        <v>1.3133271987767037</v>
      </c>
      <c r="T20" s="71"/>
      <c r="U20" s="63">
        <v>1.0170374240361157</v>
      </c>
      <c r="V20" s="71"/>
      <c r="W20" s="63">
        <v>1.549937772748522</v>
      </c>
      <c r="X20" s="71"/>
      <c r="Y20" s="63">
        <v>2.567710806009149</v>
      </c>
      <c r="Z20" s="71"/>
      <c r="AA20" s="63">
        <v>3.408938718141541</v>
      </c>
      <c r="AB20" s="71"/>
      <c r="AC20" s="63">
        <v>3.9940147298795248</v>
      </c>
      <c r="AD20" s="71"/>
      <c r="AE20" s="63" t="e">
        <v>#DIV/0!</v>
      </c>
      <c r="AF20" s="71"/>
      <c r="AG20" s="63" t="e">
        <v>#DIV/0!</v>
      </c>
      <c r="AH20" s="71"/>
      <c r="AI20" s="63" t="e">
        <v>#DIV/0!</v>
      </c>
      <c r="AJ20" s="71"/>
      <c r="AK20" s="63" t="e">
        <v>#DIV/0!</v>
      </c>
      <c r="AL20" s="71"/>
      <c r="AM20" s="63" t="e">
        <v>#DIV/0!</v>
      </c>
      <c r="AN20" s="71"/>
      <c r="AO20" s="63" t="e">
        <v>#DIV/0!</v>
      </c>
      <c r="AP20" s="71"/>
      <c r="AQ20" s="63" t="e">
        <v>#DIV/0!</v>
      </c>
    </row>
    <row r="21" spans="1:43" ht="12.75" customHeight="1">
      <c r="A21" s="7" t="s">
        <v>16</v>
      </c>
      <c r="B21" s="18"/>
      <c r="C21" s="10" t="s">
        <v>35</v>
      </c>
      <c r="D21" s="19"/>
      <c r="E21" s="63">
        <v>-0.6338098628688171</v>
      </c>
      <c r="F21" s="71"/>
      <c r="G21" s="63">
        <v>0.6896550664434287</v>
      </c>
      <c r="H21" s="63"/>
      <c r="I21" s="63">
        <v>4.132271935945964</v>
      </c>
      <c r="J21" s="63"/>
      <c r="K21" s="63" t="e">
        <v>#DIV/0!</v>
      </c>
      <c r="L21" s="71"/>
      <c r="M21" s="63">
        <v>2.416028471023668</v>
      </c>
      <c r="N21" s="71"/>
      <c r="O21" s="63">
        <v>0.44551353504742597</v>
      </c>
      <c r="P21" s="71"/>
      <c r="Q21" s="63">
        <v>-1.6996623764155228</v>
      </c>
      <c r="R21" s="71"/>
      <c r="S21" s="63">
        <v>-3.305777574542501</v>
      </c>
      <c r="T21" s="71"/>
      <c r="U21" s="63">
        <v>-2.9369475960137614</v>
      </c>
      <c r="V21" s="71"/>
      <c r="W21" s="63">
        <v>-1.0401350359380723</v>
      </c>
      <c r="X21" s="71"/>
      <c r="Y21" s="63">
        <v>1.754753037174539</v>
      </c>
      <c r="Z21" s="71"/>
      <c r="AA21" s="63">
        <v>4.753840344079374</v>
      </c>
      <c r="AB21" s="71"/>
      <c r="AC21" s="63">
        <v>6.49800393924902</v>
      </c>
      <c r="AD21" s="71"/>
      <c r="AE21" s="63" t="e">
        <v>#DIV/0!</v>
      </c>
      <c r="AF21" s="71"/>
      <c r="AG21" s="63" t="e">
        <v>#DIV/0!</v>
      </c>
      <c r="AH21" s="71"/>
      <c r="AI21" s="63" t="e">
        <v>#DIV/0!</v>
      </c>
      <c r="AJ21" s="71"/>
      <c r="AK21" s="63" t="e">
        <v>#DIV/0!</v>
      </c>
      <c r="AL21" s="71"/>
      <c r="AM21" s="63" t="e">
        <v>#DIV/0!</v>
      </c>
      <c r="AN21" s="71"/>
      <c r="AO21" s="63" t="e">
        <v>#DIV/0!</v>
      </c>
      <c r="AP21" s="71"/>
      <c r="AQ21" s="63" t="e">
        <v>#DIV/0!</v>
      </c>
    </row>
    <row r="22" spans="1:43" ht="12.75" customHeight="1">
      <c r="A22" s="78" t="s">
        <v>162</v>
      </c>
      <c r="B22" s="18"/>
      <c r="C22" s="10" t="s">
        <v>36</v>
      </c>
      <c r="D22" s="19"/>
      <c r="E22" s="63">
        <v>-1.0618864624002522</v>
      </c>
      <c r="F22" s="71"/>
      <c r="G22" s="63">
        <v>0.3756702522879296</v>
      </c>
      <c r="H22" s="63"/>
      <c r="I22" s="63">
        <v>3.9404728090132624</v>
      </c>
      <c r="J22" s="63"/>
      <c r="K22" s="63" t="e">
        <v>#DIV/0!</v>
      </c>
      <c r="L22" s="71"/>
      <c r="M22" s="63">
        <v>2.045149177533978</v>
      </c>
      <c r="N22" s="71"/>
      <c r="O22" s="63">
        <v>0.03863515970121689</v>
      </c>
      <c r="P22" s="71"/>
      <c r="Q22" s="63">
        <v>-2.1205643537773433</v>
      </c>
      <c r="R22" s="71"/>
      <c r="S22" s="63">
        <v>-3.8256379810013064</v>
      </c>
      <c r="T22" s="71"/>
      <c r="U22" s="63">
        <v>-3.364047569243156</v>
      </c>
      <c r="V22" s="71"/>
      <c r="W22" s="63">
        <v>-1.3746914378060082</v>
      </c>
      <c r="X22" s="71"/>
      <c r="Y22" s="63">
        <v>1.4772274776838845</v>
      </c>
      <c r="Z22" s="71"/>
      <c r="AA22" s="63">
        <v>4.551147124537258</v>
      </c>
      <c r="AB22" s="71"/>
      <c r="AC22" s="63">
        <v>6.2405688400649195</v>
      </c>
      <c r="AD22" s="71"/>
      <c r="AE22" s="63" t="e">
        <v>#DIV/0!</v>
      </c>
      <c r="AF22" s="71"/>
      <c r="AG22" s="63" t="e">
        <v>#DIV/0!</v>
      </c>
      <c r="AH22" s="71"/>
      <c r="AI22" s="63" t="e">
        <v>#DIV/0!</v>
      </c>
      <c r="AJ22" s="71"/>
      <c r="AK22" s="63" t="e">
        <v>#DIV/0!</v>
      </c>
      <c r="AL22" s="71"/>
      <c r="AM22" s="63" t="e">
        <v>#DIV/0!</v>
      </c>
      <c r="AN22" s="71"/>
      <c r="AO22" s="63" t="e">
        <v>#DIV/0!</v>
      </c>
      <c r="AP22" s="71"/>
      <c r="AQ22" s="63" t="e">
        <v>#DIV/0!</v>
      </c>
    </row>
    <row r="23" spans="1:43" ht="12.75" customHeight="1">
      <c r="A23" s="79" t="s">
        <v>72</v>
      </c>
      <c r="B23" s="18"/>
      <c r="C23" s="10" t="s">
        <v>37</v>
      </c>
      <c r="D23" s="19"/>
      <c r="E23" s="74">
        <v>1.3573910418512636</v>
      </c>
      <c r="F23" s="71"/>
      <c r="G23" s="74">
        <v>2.165499713325447</v>
      </c>
      <c r="H23" s="71"/>
      <c r="I23" s="74">
        <v>5.177882581815596</v>
      </c>
      <c r="J23" s="71"/>
      <c r="K23" s="74" t="e">
        <v>#DIV/0!</v>
      </c>
      <c r="L23" s="71"/>
      <c r="M23" s="74">
        <v>4.232344115872033</v>
      </c>
      <c r="N23" s="71"/>
      <c r="O23" s="74">
        <v>2.3558936520107654</v>
      </c>
      <c r="P23" s="71"/>
      <c r="Q23" s="74">
        <v>0.20625182858766689</v>
      </c>
      <c r="R23" s="71"/>
      <c r="S23" s="74">
        <v>-0.9680482001596435</v>
      </c>
      <c r="T23" s="71"/>
      <c r="U23" s="74">
        <v>-0.9839628103136988</v>
      </c>
      <c r="V23" s="71"/>
      <c r="W23" s="74">
        <v>0.5119326378415945</v>
      </c>
      <c r="X23" s="71"/>
      <c r="Y23" s="74">
        <v>3.0749692233385417</v>
      </c>
      <c r="Z23" s="71"/>
      <c r="AA23" s="74">
        <v>5.808072706626577</v>
      </c>
      <c r="AB23" s="71"/>
      <c r="AC23" s="74">
        <v>7.89990021339686</v>
      </c>
      <c r="AD23" s="71"/>
      <c r="AE23" s="74" t="e">
        <v>#DIV/0!</v>
      </c>
      <c r="AF23" s="71"/>
      <c r="AG23" s="74" t="e">
        <v>#DIV/0!</v>
      </c>
      <c r="AH23" s="71"/>
      <c r="AI23" s="74" t="e">
        <v>#DIV/0!</v>
      </c>
      <c r="AJ23" s="71"/>
      <c r="AK23" s="74" t="e">
        <v>#DIV/0!</v>
      </c>
      <c r="AL23" s="71"/>
      <c r="AM23" s="74" t="e">
        <v>#DIV/0!</v>
      </c>
      <c r="AN23" s="71"/>
      <c r="AO23" s="74" t="e">
        <v>#DIV/0!</v>
      </c>
      <c r="AP23" s="71"/>
      <c r="AQ23" s="74" t="e">
        <v>#DIV/0!</v>
      </c>
    </row>
    <row r="24" spans="1:43" s="12" customFormat="1" ht="12.75" customHeight="1">
      <c r="A24" s="30" t="s">
        <v>82</v>
      </c>
      <c r="B24" s="29"/>
      <c r="C24" s="105"/>
      <c r="D24" s="17"/>
      <c r="E24" s="75">
        <v>2.295394859920852</v>
      </c>
      <c r="F24" s="76"/>
      <c r="G24" s="75">
        <v>3.147626662748393</v>
      </c>
      <c r="H24" s="76"/>
      <c r="I24" s="75">
        <v>2.3462894220696917</v>
      </c>
      <c r="J24" s="76"/>
      <c r="K24" s="75" t="e">
        <v>#DIV/0!</v>
      </c>
      <c r="L24" s="76"/>
      <c r="M24" s="75">
        <v>2.1965500896323764</v>
      </c>
      <c r="N24" s="76"/>
      <c r="O24" s="75">
        <v>2.343991728049999</v>
      </c>
      <c r="P24" s="76"/>
      <c r="Q24" s="75">
        <v>2.2953365302511797</v>
      </c>
      <c r="R24" s="76"/>
      <c r="S24" s="75">
        <v>2.3484653373043063</v>
      </c>
      <c r="T24" s="76"/>
      <c r="U24" s="75">
        <v>2.575756424832676</v>
      </c>
      <c r="V24" s="76"/>
      <c r="W24" s="75">
        <v>2.9464268274444594</v>
      </c>
      <c r="X24" s="76"/>
      <c r="Y24" s="75">
        <v>3.363235598470893</v>
      </c>
      <c r="Z24" s="76"/>
      <c r="AA24" s="75">
        <v>3.672822207231774</v>
      </c>
      <c r="AB24" s="76"/>
      <c r="AC24" s="75">
        <v>3.8417513127823932</v>
      </c>
      <c r="AD24" s="76"/>
      <c r="AE24" s="75" t="e">
        <v>#DIV/0!</v>
      </c>
      <c r="AF24" s="76"/>
      <c r="AG24" s="75" t="e">
        <v>#DIV/0!</v>
      </c>
      <c r="AH24" s="76"/>
      <c r="AI24" s="75" t="e">
        <v>#DIV/0!</v>
      </c>
      <c r="AJ24" s="76"/>
      <c r="AK24" s="75" t="e">
        <v>#DIV/0!</v>
      </c>
      <c r="AL24" s="76"/>
      <c r="AM24" s="75" t="e">
        <v>#DIV/0!</v>
      </c>
      <c r="AN24" s="76"/>
      <c r="AO24" s="75" t="e">
        <v>#DIV/0!</v>
      </c>
      <c r="AP24" s="76"/>
      <c r="AQ24" s="75" t="e">
        <v>#DIV/0!</v>
      </c>
    </row>
    <row r="25" spans="1:43" ht="12.75" customHeight="1">
      <c r="A25" s="7" t="s">
        <v>17</v>
      </c>
      <c r="B25" s="18"/>
      <c r="C25" s="119" t="s">
        <v>116</v>
      </c>
      <c r="D25" s="19"/>
      <c r="E25" s="63">
        <v>-1.849981724897587</v>
      </c>
      <c r="F25" s="71"/>
      <c r="G25" s="63">
        <v>3.026453376878546</v>
      </c>
      <c r="H25" s="63"/>
      <c r="I25" s="63">
        <v>2.0775531401137526</v>
      </c>
      <c r="J25" s="63"/>
      <c r="K25" s="63" t="e">
        <v>#DIV/0!</v>
      </c>
      <c r="L25" s="71"/>
      <c r="M25" s="63">
        <v>-4.007347274925355</v>
      </c>
      <c r="N25" s="71"/>
      <c r="O25" s="63">
        <v>-2.855267865912403</v>
      </c>
      <c r="P25" s="71"/>
      <c r="Q25" s="63">
        <v>-1.7998896624864091</v>
      </c>
      <c r="R25" s="71"/>
      <c r="S25" s="63">
        <v>1.3297283485338651</v>
      </c>
      <c r="T25" s="71"/>
      <c r="U25" s="63">
        <v>5.316986539622115</v>
      </c>
      <c r="V25" s="71"/>
      <c r="W25" s="63">
        <v>4.176305909199196</v>
      </c>
      <c r="X25" s="71"/>
      <c r="Y25" s="63">
        <v>1.5967361456788787</v>
      </c>
      <c r="Z25" s="71"/>
      <c r="AA25" s="63">
        <v>1.0561332658196587</v>
      </c>
      <c r="AB25" s="71"/>
      <c r="AC25" s="63">
        <v>1.5254987747918891</v>
      </c>
      <c r="AD25" s="71"/>
      <c r="AE25" s="63" t="e">
        <v>#DIV/0!</v>
      </c>
      <c r="AF25" s="71"/>
      <c r="AG25" s="63" t="e">
        <v>#DIV/0!</v>
      </c>
      <c r="AH25" s="71"/>
      <c r="AI25" s="63" t="e">
        <v>#DIV/0!</v>
      </c>
      <c r="AJ25" s="71"/>
      <c r="AK25" s="63" t="e">
        <v>#DIV/0!</v>
      </c>
      <c r="AL25" s="71"/>
      <c r="AM25" s="63" t="e">
        <v>#DIV/0!</v>
      </c>
      <c r="AN25" s="71"/>
      <c r="AO25" s="63" t="e">
        <v>#DIV/0!</v>
      </c>
      <c r="AP25" s="71"/>
      <c r="AQ25" s="63" t="e">
        <v>#DIV/0!</v>
      </c>
    </row>
    <row r="26" spans="1:43" ht="12.75" customHeight="1">
      <c r="A26" s="7" t="s">
        <v>73</v>
      </c>
      <c r="B26" s="18"/>
      <c r="C26" s="119" t="s">
        <v>117</v>
      </c>
      <c r="D26" s="19"/>
      <c r="E26" s="63">
        <v>-0.870003694535948</v>
      </c>
      <c r="F26" s="71"/>
      <c r="G26" s="63">
        <v>2.736423051603243</v>
      </c>
      <c r="H26" s="63"/>
      <c r="I26" s="63">
        <v>5.642319224678971</v>
      </c>
      <c r="J26" s="63"/>
      <c r="K26" s="63" t="e">
        <v>#DIV/0!</v>
      </c>
      <c r="L26" s="71"/>
      <c r="M26" s="63">
        <v>2.74930256758672</v>
      </c>
      <c r="N26" s="71"/>
      <c r="O26" s="63">
        <v>1.1672179562008944</v>
      </c>
      <c r="P26" s="71"/>
      <c r="Q26" s="63">
        <v>-2.3426031896566113</v>
      </c>
      <c r="R26" s="71"/>
      <c r="S26" s="63">
        <v>-4.9360830372761395</v>
      </c>
      <c r="T26" s="71"/>
      <c r="U26" s="63">
        <v>-5.496803308496922</v>
      </c>
      <c r="V26" s="71"/>
      <c r="W26" s="63">
        <v>-0.30654347133362014</v>
      </c>
      <c r="X26" s="71"/>
      <c r="Y26" s="63">
        <v>6.527307474981847</v>
      </c>
      <c r="Z26" s="71"/>
      <c r="AA26" s="63">
        <v>10.715803504355637</v>
      </c>
      <c r="AB26" s="71"/>
      <c r="AC26" s="63">
        <v>11.872288290123855</v>
      </c>
      <c r="AD26" s="71"/>
      <c r="AE26" s="63" t="e">
        <v>#DIV/0!</v>
      </c>
      <c r="AF26" s="71"/>
      <c r="AG26" s="63" t="e">
        <v>#DIV/0!</v>
      </c>
      <c r="AH26" s="71"/>
      <c r="AI26" s="63" t="e">
        <v>#DIV/0!</v>
      </c>
      <c r="AJ26" s="71"/>
      <c r="AK26" s="63" t="e">
        <v>#DIV/0!</v>
      </c>
      <c r="AL26" s="71"/>
      <c r="AM26" s="63" t="e">
        <v>#DIV/0!</v>
      </c>
      <c r="AN26" s="71"/>
      <c r="AO26" s="63" t="e">
        <v>#DIV/0!</v>
      </c>
      <c r="AP26" s="71"/>
      <c r="AQ26" s="63" t="e">
        <v>#DIV/0!</v>
      </c>
    </row>
    <row r="27" spans="1:43" ht="12.75" customHeight="1">
      <c r="A27" s="7" t="s">
        <v>18</v>
      </c>
      <c r="B27" s="18"/>
      <c r="C27" s="119" t="s">
        <v>118</v>
      </c>
      <c r="D27" s="19"/>
      <c r="E27" s="63">
        <v>1.0581960144851132</v>
      </c>
      <c r="F27" s="71"/>
      <c r="G27" s="63">
        <v>1.3377664500826114</v>
      </c>
      <c r="H27" s="63"/>
      <c r="I27" s="63">
        <v>1.7945827176836682</v>
      </c>
      <c r="J27" s="63"/>
      <c r="K27" s="63" t="e">
        <v>#DIV/0!</v>
      </c>
      <c r="L27" s="71"/>
      <c r="M27" s="63">
        <v>0.9295046860557488</v>
      </c>
      <c r="N27" s="71"/>
      <c r="O27" s="63">
        <v>1.407314952545935</v>
      </c>
      <c r="P27" s="71"/>
      <c r="Q27" s="63">
        <v>1.2385246909443204</v>
      </c>
      <c r="R27" s="71"/>
      <c r="S27" s="63">
        <v>0.6767600203478885</v>
      </c>
      <c r="T27" s="71"/>
      <c r="U27" s="63">
        <v>0.6503219923205572</v>
      </c>
      <c r="V27" s="71"/>
      <c r="W27" s="63">
        <v>0.8370870819850884</v>
      </c>
      <c r="X27" s="71"/>
      <c r="Y27" s="63">
        <v>1.5329341356975945</v>
      </c>
      <c r="Z27" s="71"/>
      <c r="AA27" s="63">
        <v>2.2936513793849755</v>
      </c>
      <c r="AB27" s="71"/>
      <c r="AC27" s="63">
        <v>2.812816262054607</v>
      </c>
      <c r="AD27" s="71"/>
      <c r="AE27" s="63" t="e">
        <v>#DIV/0!</v>
      </c>
      <c r="AF27" s="71"/>
      <c r="AG27" s="63" t="e">
        <v>#DIV/0!</v>
      </c>
      <c r="AH27" s="71"/>
      <c r="AI27" s="63" t="e">
        <v>#DIV/0!</v>
      </c>
      <c r="AJ27" s="71"/>
      <c r="AK27" s="63" t="e">
        <v>#DIV/0!</v>
      </c>
      <c r="AL27" s="71"/>
      <c r="AM27" s="63" t="e">
        <v>#DIV/0!</v>
      </c>
      <c r="AN27" s="71"/>
      <c r="AO27" s="63" t="e">
        <v>#DIV/0!</v>
      </c>
      <c r="AP27" s="71"/>
      <c r="AQ27" s="63" t="e">
        <v>#DIV/0!</v>
      </c>
    </row>
    <row r="28" spans="1:43" ht="12.75" customHeight="1">
      <c r="A28" s="48" t="s">
        <v>74</v>
      </c>
      <c r="B28" s="18"/>
      <c r="C28" s="119" t="s">
        <v>119</v>
      </c>
      <c r="D28" s="19"/>
      <c r="E28" s="63">
        <v>1.8600070854542627</v>
      </c>
      <c r="F28" s="71"/>
      <c r="G28" s="63">
        <v>3.494730389021994</v>
      </c>
      <c r="H28" s="63"/>
      <c r="I28" s="63">
        <v>5.121238012082174</v>
      </c>
      <c r="J28" s="63"/>
      <c r="K28" s="63" t="e">
        <v>#DIV/0!</v>
      </c>
      <c r="L28" s="71"/>
      <c r="M28" s="63">
        <v>1.582881736844155</v>
      </c>
      <c r="N28" s="71"/>
      <c r="O28" s="63">
        <v>1.9875603149950072</v>
      </c>
      <c r="P28" s="71"/>
      <c r="Q28" s="63">
        <v>2.012866541026881</v>
      </c>
      <c r="R28" s="71"/>
      <c r="S28" s="63">
        <v>1.8064056270549855</v>
      </c>
      <c r="T28" s="71"/>
      <c r="U28" s="63">
        <v>1.8094162326967478</v>
      </c>
      <c r="V28" s="71"/>
      <c r="W28" s="63">
        <v>2.42114625823755</v>
      </c>
      <c r="X28" s="71"/>
      <c r="Y28" s="63">
        <v>3.8297381888354742</v>
      </c>
      <c r="Z28" s="71"/>
      <c r="AA28" s="63">
        <v>5.857709072468564</v>
      </c>
      <c r="AB28" s="71"/>
      <c r="AC28" s="63">
        <v>7.685654897519711</v>
      </c>
      <c r="AD28" s="71"/>
      <c r="AE28" s="63" t="e">
        <v>#DIV/0!</v>
      </c>
      <c r="AF28" s="71"/>
      <c r="AG28" s="63" t="e">
        <v>#DIV/0!</v>
      </c>
      <c r="AH28" s="71"/>
      <c r="AI28" s="63" t="e">
        <v>#DIV/0!</v>
      </c>
      <c r="AJ28" s="71"/>
      <c r="AK28" s="63" t="e">
        <v>#DIV/0!</v>
      </c>
      <c r="AL28" s="71"/>
      <c r="AM28" s="63" t="e">
        <v>#DIV/0!</v>
      </c>
      <c r="AN28" s="71"/>
      <c r="AO28" s="63" t="e">
        <v>#DIV/0!</v>
      </c>
      <c r="AP28" s="71"/>
      <c r="AQ28" s="63" t="e">
        <v>#DIV/0!</v>
      </c>
    </row>
    <row r="29" spans="1:43" ht="12.75" customHeight="1">
      <c r="A29" s="7" t="s">
        <v>19</v>
      </c>
      <c r="B29" s="18"/>
      <c r="C29" s="119" t="s">
        <v>120</v>
      </c>
      <c r="D29" s="19"/>
      <c r="E29" s="63">
        <v>2.8643385448221315</v>
      </c>
      <c r="F29" s="71"/>
      <c r="G29" s="63">
        <v>3.2550213666875605</v>
      </c>
      <c r="H29" s="63"/>
      <c r="I29" s="63">
        <v>1.8061974044728757</v>
      </c>
      <c r="J29" s="63"/>
      <c r="K29" s="63" t="e">
        <v>#DIV/0!</v>
      </c>
      <c r="L29" s="71"/>
      <c r="M29" s="63">
        <v>2.8221057706923736</v>
      </c>
      <c r="N29" s="71"/>
      <c r="O29" s="63">
        <v>2.8552292667008095</v>
      </c>
      <c r="P29" s="71"/>
      <c r="Q29" s="63">
        <v>2.8521405012821743</v>
      </c>
      <c r="R29" s="71"/>
      <c r="S29" s="63">
        <v>2.9278346540816846</v>
      </c>
      <c r="T29" s="71"/>
      <c r="U29" s="63">
        <v>3.0502196263835657</v>
      </c>
      <c r="V29" s="71"/>
      <c r="W29" s="63">
        <v>3.2904867298818363</v>
      </c>
      <c r="X29" s="71"/>
      <c r="Y29" s="63">
        <v>3.397939407794448</v>
      </c>
      <c r="Z29" s="71"/>
      <c r="AA29" s="63">
        <v>3.2735587454274073</v>
      </c>
      <c r="AB29" s="71"/>
      <c r="AC29" s="63">
        <v>3.070495147134733</v>
      </c>
      <c r="AD29" s="71"/>
      <c r="AE29" s="63" t="e">
        <v>#DIV/0!</v>
      </c>
      <c r="AF29" s="71"/>
      <c r="AG29" s="63" t="e">
        <v>#DIV/0!</v>
      </c>
      <c r="AH29" s="71"/>
      <c r="AI29" s="63" t="e">
        <v>#DIV/0!</v>
      </c>
      <c r="AJ29" s="71"/>
      <c r="AK29" s="63" t="e">
        <v>#DIV/0!</v>
      </c>
      <c r="AL29" s="71"/>
      <c r="AM29" s="63" t="e">
        <v>#DIV/0!</v>
      </c>
      <c r="AN29" s="71"/>
      <c r="AO29" s="63" t="e">
        <v>#DIV/0!</v>
      </c>
      <c r="AP29" s="71"/>
      <c r="AQ29" s="63" t="e">
        <v>#DIV/0!</v>
      </c>
    </row>
    <row r="30" spans="1:43" ht="12.75" customHeight="1">
      <c r="A30" s="8" t="s">
        <v>75</v>
      </c>
      <c r="B30" s="18"/>
      <c r="C30" s="119" t="s">
        <v>122</v>
      </c>
      <c r="D30" s="19"/>
      <c r="E30" s="63">
        <v>2.815403920615811</v>
      </c>
      <c r="F30" s="71"/>
      <c r="G30" s="63">
        <v>3.1572128903595065</v>
      </c>
      <c r="H30" s="63"/>
      <c r="I30" s="63">
        <v>1.7505533533394013</v>
      </c>
      <c r="J30" s="63"/>
      <c r="K30" s="63" t="e">
        <v>#DIV/0!</v>
      </c>
      <c r="L30" s="71"/>
      <c r="M30" s="63">
        <v>3.0072720158887734</v>
      </c>
      <c r="N30" s="71"/>
      <c r="O30" s="63">
        <v>2.8444137607471998</v>
      </c>
      <c r="P30" s="71"/>
      <c r="Q30" s="63">
        <v>2.7075823492722417</v>
      </c>
      <c r="R30" s="71"/>
      <c r="S30" s="63">
        <v>2.7129266303646427</v>
      </c>
      <c r="T30" s="71"/>
      <c r="U30" s="63">
        <v>2.866514455611302</v>
      </c>
      <c r="V30" s="71"/>
      <c r="W30" s="63">
        <v>3.1737971185876512</v>
      </c>
      <c r="X30" s="71"/>
      <c r="Y30" s="63">
        <v>3.3379894961834022</v>
      </c>
      <c r="Z30" s="71"/>
      <c r="AA30" s="63">
        <v>3.233966509515307</v>
      </c>
      <c r="AB30" s="71"/>
      <c r="AC30" s="63">
        <v>3.008522052500928</v>
      </c>
      <c r="AD30" s="71"/>
      <c r="AE30" s="63" t="e">
        <v>#DIV/0!</v>
      </c>
      <c r="AF30" s="71"/>
      <c r="AG30" s="63" t="e">
        <v>#DIV/0!</v>
      </c>
      <c r="AH30" s="71"/>
      <c r="AI30" s="63" t="e">
        <v>#DIV/0!</v>
      </c>
      <c r="AJ30" s="71"/>
      <c r="AK30" s="63" t="e">
        <v>#DIV/0!</v>
      </c>
      <c r="AL30" s="71"/>
      <c r="AM30" s="63" t="e">
        <v>#DIV/0!</v>
      </c>
      <c r="AN30" s="71"/>
      <c r="AO30" s="63" t="e">
        <v>#DIV/0!</v>
      </c>
      <c r="AP30" s="71"/>
      <c r="AQ30" s="63" t="e">
        <v>#DIV/0!</v>
      </c>
    </row>
    <row r="31" spans="1:43" ht="12.75" customHeight="1">
      <c r="A31" s="8" t="s">
        <v>76</v>
      </c>
      <c r="B31" s="18"/>
      <c r="C31" s="119" t="s">
        <v>123</v>
      </c>
      <c r="D31" s="19"/>
      <c r="E31" s="63">
        <v>2.9981089848126308</v>
      </c>
      <c r="F31" s="71"/>
      <c r="G31" s="63">
        <v>3.552467489688804</v>
      </c>
      <c r="H31" s="63"/>
      <c r="I31" s="63">
        <v>1.9760075458080895</v>
      </c>
      <c r="J31" s="63"/>
      <c r="K31" s="63" t="e">
        <v>#DIV/0!</v>
      </c>
      <c r="L31" s="71"/>
      <c r="M31" s="63">
        <v>2.195072955872046</v>
      </c>
      <c r="N31" s="71"/>
      <c r="O31" s="63">
        <v>2.8603601073725393</v>
      </c>
      <c r="P31" s="71"/>
      <c r="Q31" s="63">
        <v>3.3011897856843664</v>
      </c>
      <c r="R31" s="71"/>
      <c r="S31" s="63">
        <v>3.618402188065284</v>
      </c>
      <c r="T31" s="71"/>
      <c r="U31" s="63">
        <v>3.6378236773336514</v>
      </c>
      <c r="V31" s="71"/>
      <c r="W31" s="63">
        <v>3.652861578809352</v>
      </c>
      <c r="X31" s="71"/>
      <c r="Y31" s="63">
        <v>3.5663638471035375</v>
      </c>
      <c r="Z31" s="71"/>
      <c r="AA31" s="63">
        <v>3.374225188055524</v>
      </c>
      <c r="AB31" s="71"/>
      <c r="AC31" s="63">
        <v>3.247487146240302</v>
      </c>
      <c r="AD31" s="71"/>
      <c r="AE31" s="63" t="e">
        <v>#DIV/0!</v>
      </c>
      <c r="AF31" s="71"/>
      <c r="AG31" s="63" t="e">
        <v>#DIV/0!</v>
      </c>
      <c r="AH31" s="71"/>
      <c r="AI31" s="63" t="e">
        <v>#DIV/0!</v>
      </c>
      <c r="AJ31" s="71"/>
      <c r="AK31" s="63" t="e">
        <v>#DIV/0!</v>
      </c>
      <c r="AL31" s="71"/>
      <c r="AM31" s="63" t="e">
        <v>#DIV/0!</v>
      </c>
      <c r="AN31" s="71"/>
      <c r="AO31" s="63" t="e">
        <v>#DIV/0!</v>
      </c>
      <c r="AP31" s="71"/>
      <c r="AQ31" s="63" t="e">
        <v>#DIV/0!</v>
      </c>
    </row>
    <row r="32" spans="1:43" ht="12.75" customHeight="1">
      <c r="A32" s="7" t="s">
        <v>77</v>
      </c>
      <c r="B32" s="18"/>
      <c r="C32" s="10" t="s">
        <v>95</v>
      </c>
      <c r="D32" s="19"/>
      <c r="E32" s="63">
        <v>4.425557693085569</v>
      </c>
      <c r="F32" s="71"/>
      <c r="G32" s="63">
        <v>4.748872108067381</v>
      </c>
      <c r="H32" s="63"/>
      <c r="I32" s="63">
        <v>2.8358995794255604</v>
      </c>
      <c r="J32" s="63"/>
      <c r="K32" s="63" t="e">
        <v>#DIV/0!</v>
      </c>
      <c r="L32" s="71"/>
      <c r="M32" s="63">
        <v>4.0241228362959625</v>
      </c>
      <c r="N32" s="71"/>
      <c r="O32" s="63">
        <v>4.096393109017127</v>
      </c>
      <c r="P32" s="71"/>
      <c r="Q32" s="63">
        <v>4.54774733189931</v>
      </c>
      <c r="R32" s="71"/>
      <c r="S32" s="63">
        <v>4.946256497304047</v>
      </c>
      <c r="T32" s="71"/>
      <c r="U32" s="63">
        <v>4.828601056419846</v>
      </c>
      <c r="V32" s="71"/>
      <c r="W32" s="63">
        <v>4.867277572998607</v>
      </c>
      <c r="X32" s="71"/>
      <c r="Y32" s="63">
        <v>4.726173083308294</v>
      </c>
      <c r="Z32" s="71"/>
      <c r="AA32" s="63">
        <v>4.557616019810018</v>
      </c>
      <c r="AB32" s="71"/>
      <c r="AC32" s="63">
        <v>4.758698557302177</v>
      </c>
      <c r="AD32" s="71"/>
      <c r="AE32" s="63" t="e">
        <v>#DIV/0!</v>
      </c>
      <c r="AF32" s="71"/>
      <c r="AG32" s="63" t="e">
        <v>#DIV/0!</v>
      </c>
      <c r="AH32" s="71"/>
      <c r="AI32" s="63" t="e">
        <v>#DIV/0!</v>
      </c>
      <c r="AJ32" s="71"/>
      <c r="AK32" s="63" t="e">
        <v>#DIV/0!</v>
      </c>
      <c r="AL32" s="71"/>
      <c r="AM32" s="63" t="e">
        <v>#DIV/0!</v>
      </c>
      <c r="AN32" s="71"/>
      <c r="AO32" s="63" t="e">
        <v>#DIV/0!</v>
      </c>
      <c r="AP32" s="71"/>
      <c r="AQ32" s="63" t="e">
        <v>#DIV/0!</v>
      </c>
    </row>
    <row r="33" spans="1:43" ht="12.75" customHeight="1">
      <c r="A33" s="78" t="s">
        <v>78</v>
      </c>
      <c r="B33" s="18"/>
      <c r="C33" s="10" t="s">
        <v>96</v>
      </c>
      <c r="D33" s="19"/>
      <c r="E33" s="63">
        <v>3.9600055479817486</v>
      </c>
      <c r="F33" s="71"/>
      <c r="G33" s="63">
        <v>5.623929171323638</v>
      </c>
      <c r="H33" s="63"/>
      <c r="I33" s="63">
        <v>3.5669160742779926</v>
      </c>
      <c r="J33" s="63"/>
      <c r="K33" s="63" t="e">
        <v>#DIV/0!</v>
      </c>
      <c r="L33" s="71"/>
      <c r="M33" s="63">
        <v>3.296756604848472</v>
      </c>
      <c r="N33" s="71"/>
      <c r="O33" s="63">
        <v>3.467429275195566</v>
      </c>
      <c r="P33" s="71"/>
      <c r="Q33" s="63">
        <v>4.102963520407932</v>
      </c>
      <c r="R33" s="71"/>
      <c r="S33" s="63">
        <v>4.856764069872588</v>
      </c>
      <c r="T33" s="71"/>
      <c r="U33" s="63">
        <v>5.421073899100515</v>
      </c>
      <c r="V33" s="71"/>
      <c r="W33" s="63">
        <v>5.812976470804454</v>
      </c>
      <c r="X33" s="71"/>
      <c r="Y33" s="63">
        <v>5.686408426315448</v>
      </c>
      <c r="Z33" s="71"/>
      <c r="AA33" s="63">
        <v>5.496429669817915</v>
      </c>
      <c r="AB33" s="71"/>
      <c r="AC33" s="63">
        <v>5.777698507590445</v>
      </c>
      <c r="AD33" s="71"/>
      <c r="AE33" s="63" t="e">
        <v>#DIV/0!</v>
      </c>
      <c r="AF33" s="71"/>
      <c r="AG33" s="63" t="e">
        <v>#DIV/0!</v>
      </c>
      <c r="AH33" s="71"/>
      <c r="AI33" s="63" t="e">
        <v>#DIV/0!</v>
      </c>
      <c r="AJ33" s="71"/>
      <c r="AK33" s="63" t="e">
        <v>#DIV/0!</v>
      </c>
      <c r="AL33" s="71"/>
      <c r="AM33" s="63" t="e">
        <v>#DIV/0!</v>
      </c>
      <c r="AN33" s="71"/>
      <c r="AO33" s="63" t="e">
        <v>#DIV/0!</v>
      </c>
      <c r="AP33" s="71"/>
      <c r="AQ33" s="63" t="e">
        <v>#DIV/0!</v>
      </c>
    </row>
    <row r="34" spans="1:43" ht="12.75" customHeight="1">
      <c r="A34" s="78" t="s">
        <v>79</v>
      </c>
      <c r="B34" s="18"/>
      <c r="C34" s="10" t="s">
        <v>97</v>
      </c>
      <c r="D34" s="19"/>
      <c r="E34" s="63">
        <v>2.9000534472052975</v>
      </c>
      <c r="F34" s="71"/>
      <c r="G34" s="63">
        <v>4.242897908285959</v>
      </c>
      <c r="H34" s="63"/>
      <c r="I34" s="63">
        <v>3.3899770448303723</v>
      </c>
      <c r="J34" s="63"/>
      <c r="K34" s="63" t="e">
        <v>#DIV/0!</v>
      </c>
      <c r="L34" s="71"/>
      <c r="M34" s="63">
        <v>3.9272883572265993</v>
      </c>
      <c r="N34" s="71"/>
      <c r="O34" s="63">
        <v>3.1079251671576547</v>
      </c>
      <c r="P34" s="71"/>
      <c r="Q34" s="63">
        <v>2.629058363235348</v>
      </c>
      <c r="R34" s="71"/>
      <c r="S34" s="63">
        <v>2.1138443411029773</v>
      </c>
      <c r="T34" s="71"/>
      <c r="U34" s="63">
        <v>4.45446301196204</v>
      </c>
      <c r="V34" s="71"/>
      <c r="W34" s="63">
        <v>4.302833060355815</v>
      </c>
      <c r="X34" s="71"/>
      <c r="Y34" s="63">
        <v>4.052934940009623</v>
      </c>
      <c r="Z34" s="71"/>
      <c r="AA34" s="63">
        <v>4.190866119523506</v>
      </c>
      <c r="AB34" s="71"/>
      <c r="AC34" s="63">
        <v>3.9792400644981685</v>
      </c>
      <c r="AD34" s="71"/>
      <c r="AE34" s="63" t="e">
        <v>#DIV/0!</v>
      </c>
      <c r="AF34" s="71"/>
      <c r="AG34" s="63" t="e">
        <v>#DIV/0!</v>
      </c>
      <c r="AH34" s="71"/>
      <c r="AI34" s="63" t="e">
        <v>#DIV/0!</v>
      </c>
      <c r="AJ34" s="71"/>
      <c r="AK34" s="63" t="e">
        <v>#DIV/0!</v>
      </c>
      <c r="AL34" s="71"/>
      <c r="AM34" s="63" t="e">
        <v>#DIV/0!</v>
      </c>
      <c r="AN34" s="71"/>
      <c r="AO34" s="63" t="e">
        <v>#DIV/0!</v>
      </c>
      <c r="AP34" s="71"/>
      <c r="AQ34" s="63" t="e">
        <v>#DIV/0!</v>
      </c>
    </row>
    <row r="35" spans="1:43" ht="12.75" customHeight="1">
      <c r="A35" s="79" t="s">
        <v>80</v>
      </c>
      <c r="B35" s="18"/>
      <c r="C35" s="106" t="s">
        <v>98</v>
      </c>
      <c r="D35" s="19"/>
      <c r="E35" s="74">
        <v>5.3999845708481375</v>
      </c>
      <c r="F35" s="71"/>
      <c r="G35" s="74">
        <v>3.0393948516946656</v>
      </c>
      <c r="H35" s="71"/>
      <c r="I35" s="74">
        <v>1.3213478966564773</v>
      </c>
      <c r="J35" s="71"/>
      <c r="K35" s="74" t="e">
        <v>#DIV/0!</v>
      </c>
      <c r="L35" s="71"/>
      <c r="M35" s="74">
        <v>5.496010721022326</v>
      </c>
      <c r="N35" s="71"/>
      <c r="O35" s="74">
        <v>5.384394503016043</v>
      </c>
      <c r="P35" s="71"/>
      <c r="Q35" s="74">
        <v>5.492409354823469</v>
      </c>
      <c r="R35" s="71"/>
      <c r="S35" s="74">
        <v>5.221145703367336</v>
      </c>
      <c r="T35" s="71"/>
      <c r="U35" s="74">
        <v>3.6299334488780755</v>
      </c>
      <c r="V35" s="71"/>
      <c r="W35" s="74">
        <v>3.0128052251157333</v>
      </c>
      <c r="X35" s="71"/>
      <c r="Y35" s="74">
        <v>2.8704295365767907</v>
      </c>
      <c r="Z35" s="71"/>
      <c r="AA35" s="74">
        <v>2.7302509724058455</v>
      </c>
      <c r="AB35" s="71"/>
      <c r="AC35" s="74">
        <v>2.75997374593393</v>
      </c>
      <c r="AD35" s="71"/>
      <c r="AE35" s="74" t="e">
        <v>#DIV/0!</v>
      </c>
      <c r="AF35" s="71"/>
      <c r="AG35" s="74" t="e">
        <v>#DIV/0!</v>
      </c>
      <c r="AH35" s="71"/>
      <c r="AI35" s="74" t="e">
        <v>#DIV/0!</v>
      </c>
      <c r="AJ35" s="71"/>
      <c r="AK35" s="74" t="e">
        <v>#DIV/0!</v>
      </c>
      <c r="AL35" s="71"/>
      <c r="AM35" s="74" t="e">
        <v>#DIV/0!</v>
      </c>
      <c r="AN35" s="71"/>
      <c r="AO35" s="74" t="e">
        <v>#DIV/0!</v>
      </c>
      <c r="AP35" s="71"/>
      <c r="AQ35" s="74" t="e">
        <v>#DIV/0!</v>
      </c>
    </row>
    <row r="36" spans="1:43" s="12" customFormat="1" ht="12.75" customHeight="1" thickBot="1">
      <c r="A36" s="31" t="s">
        <v>82</v>
      </c>
      <c r="B36" s="29"/>
      <c r="C36" s="107"/>
      <c r="D36" s="17"/>
      <c r="E36" s="77">
        <v>2.295394859920852</v>
      </c>
      <c r="F36" s="76"/>
      <c r="G36" s="77">
        <v>3.147626662748393</v>
      </c>
      <c r="H36" s="76"/>
      <c r="I36" s="77">
        <v>2.3462894220696917</v>
      </c>
      <c r="J36" s="76"/>
      <c r="K36" s="77" t="e">
        <v>#DIV/0!</v>
      </c>
      <c r="L36" s="76"/>
      <c r="M36" s="77">
        <v>2.1965500896323764</v>
      </c>
      <c r="N36" s="76"/>
      <c r="O36" s="77">
        <v>2.343991728049999</v>
      </c>
      <c r="P36" s="76"/>
      <c r="Q36" s="77">
        <v>2.2953365302511797</v>
      </c>
      <c r="R36" s="76"/>
      <c r="S36" s="77">
        <v>2.3484653373043063</v>
      </c>
      <c r="T36" s="76"/>
      <c r="U36" s="77">
        <v>2.575756424832676</v>
      </c>
      <c r="V36" s="76"/>
      <c r="W36" s="77">
        <v>2.9464268274444594</v>
      </c>
      <c r="X36" s="76"/>
      <c r="Y36" s="77">
        <v>3.363235598470893</v>
      </c>
      <c r="Z36" s="76"/>
      <c r="AA36" s="77">
        <v>3.672822207231774</v>
      </c>
      <c r="AB36" s="76"/>
      <c r="AC36" s="77">
        <v>3.8417513127823932</v>
      </c>
      <c r="AD36" s="76"/>
      <c r="AE36" s="77" t="e">
        <v>#DIV/0!</v>
      </c>
      <c r="AF36" s="76"/>
      <c r="AG36" s="77" t="e">
        <v>#DIV/0!</v>
      </c>
      <c r="AH36" s="76"/>
      <c r="AI36" s="77" t="e">
        <v>#DIV/0!</v>
      </c>
      <c r="AJ36" s="76"/>
      <c r="AK36" s="77" t="e">
        <v>#DIV/0!</v>
      </c>
      <c r="AL36" s="76"/>
      <c r="AM36" s="77" t="e">
        <v>#DIV/0!</v>
      </c>
      <c r="AN36" s="76"/>
      <c r="AO36" s="77" t="e">
        <v>#DIV/0!</v>
      </c>
      <c r="AP36" s="76"/>
      <c r="AQ36" s="77" t="e">
        <v>#DIV/0!</v>
      </c>
    </row>
    <row r="37" spans="1:18" ht="12.75" customHeight="1">
      <c r="A37" s="10"/>
      <c r="N37" s="19"/>
      <c r="P37" s="19"/>
      <c r="R37" s="19"/>
    </row>
  </sheetData>
  <printOptions horizontalCentered="1"/>
  <pageMargins left="0.3937007874015748" right="0.3937007874015748" top="0.1968503937007874" bottom="0.1968503937007874" header="0.5118110236220472" footer="0.5118110236220472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BK37"/>
  <sheetViews>
    <sheetView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2" max="2" width="0.5625" style="0" customWidth="1"/>
    <col min="3" max="3" width="7.7109375" style="0" customWidth="1"/>
    <col min="4" max="4" width="0.5625" style="0" customWidth="1"/>
    <col min="5" max="5" width="8.7109375" style="14" hidden="1" customWidth="1"/>
    <col min="6" max="6" width="0.5625" style="0" hidden="1" customWidth="1"/>
    <col min="7" max="7" width="8.7109375" style="14" hidden="1" customWidth="1"/>
    <col min="8" max="8" width="0.5625" style="14" hidden="1" customWidth="1"/>
    <col min="9" max="9" width="8.7109375" style="14" customWidth="1"/>
    <col min="10" max="10" width="0.5625" style="14" customWidth="1"/>
    <col min="11" max="11" width="8.7109375" style="14" customWidth="1"/>
    <col min="12" max="12" width="0.5625" style="14" customWidth="1"/>
    <col min="13" max="13" width="8.7109375" style="14" hidden="1" customWidth="1"/>
    <col min="14" max="14" width="0.5625" style="14" hidden="1" customWidth="1"/>
    <col min="15" max="15" width="8.7109375" style="14" hidden="1" customWidth="1"/>
    <col min="16" max="16" width="0.5625" style="14" hidden="1" customWidth="1"/>
    <col min="17" max="17" width="8.7109375" style="0" hidden="1" customWidth="1"/>
    <col min="18" max="18" width="0.5625" style="14" hidden="1" customWidth="1"/>
    <col min="19" max="19" width="8.7109375" style="0" hidden="1" customWidth="1"/>
    <col min="20" max="20" width="0.5625" style="14" hidden="1" customWidth="1"/>
    <col min="21" max="21" width="8.7109375" style="0" hidden="1" customWidth="1"/>
    <col min="22" max="22" width="0.5625" style="14" hidden="1" customWidth="1"/>
    <col min="23" max="23" width="8.7109375" style="0" hidden="1" customWidth="1"/>
    <col min="24" max="24" width="0.5625" style="14" hidden="1" customWidth="1"/>
    <col min="25" max="25" width="8.7109375" style="0" hidden="1" customWidth="1"/>
    <col min="26" max="26" width="0.5625" style="0" hidden="1" customWidth="1"/>
    <col min="27" max="27" width="8.7109375" style="0" hidden="1" customWidth="1"/>
    <col min="28" max="28" width="0.5625" style="0" hidden="1" customWidth="1"/>
    <col min="29" max="29" width="8.7109375" style="0" hidden="1" customWidth="1"/>
    <col min="30" max="30" width="0.5625" style="0" hidden="1" customWidth="1"/>
    <col min="31" max="31" width="8.7109375" style="0" hidden="1" customWidth="1"/>
    <col min="32" max="32" width="0.5625" style="0" hidden="1" customWidth="1"/>
    <col min="33" max="33" width="8.7109375" style="0" customWidth="1"/>
    <col min="34" max="34" width="0.5625" style="0" customWidth="1"/>
    <col min="35" max="35" width="8.7109375" style="0" customWidth="1"/>
    <col min="36" max="36" width="0.5625" style="0" customWidth="1"/>
    <col min="37" max="37" width="8.7109375" style="0" customWidth="1"/>
    <col min="38" max="38" width="0.5625" style="0" customWidth="1"/>
    <col min="39" max="39" width="8.7109375" style="0" customWidth="1"/>
    <col min="40" max="40" width="0.5625" style="0" customWidth="1"/>
    <col min="41" max="41" width="8.7109375" style="0" customWidth="1"/>
    <col min="42" max="42" width="0.5625" style="0" customWidth="1"/>
    <col min="43" max="43" width="8.7109375" style="0" customWidth="1"/>
    <col min="44" max="44" width="0.5625" style="0" customWidth="1"/>
    <col min="45" max="45" width="8.7109375" style="0" customWidth="1"/>
    <col min="46" max="46" width="0.5625" style="0" customWidth="1"/>
    <col min="47" max="47" width="8.7109375" style="0" customWidth="1"/>
    <col min="48" max="48" width="0.5625" style="0" customWidth="1"/>
    <col min="49" max="49" width="8.7109375" style="0" customWidth="1"/>
    <col min="50" max="50" width="0.5625" style="0" hidden="1" customWidth="1"/>
    <col min="51" max="51" width="8.7109375" style="0" hidden="1" customWidth="1"/>
    <col min="52" max="52" width="0.5625" style="0" hidden="1" customWidth="1"/>
    <col min="53" max="53" width="8.7109375" style="0" hidden="1" customWidth="1"/>
    <col min="54" max="54" width="0.5625" style="0" hidden="1" customWidth="1"/>
    <col min="55" max="55" width="8.7109375" style="0" hidden="1" customWidth="1"/>
    <col min="56" max="56" width="0.5625" style="0" hidden="1" customWidth="1"/>
    <col min="57" max="57" width="8.7109375" style="0" hidden="1" customWidth="1"/>
    <col min="58" max="58" width="0.5625" style="0" hidden="1" customWidth="1"/>
    <col min="59" max="59" width="8.7109375" style="0" hidden="1" customWidth="1"/>
    <col min="60" max="60" width="0.5625" style="0" hidden="1" customWidth="1"/>
    <col min="61" max="61" width="8.7109375" style="0" hidden="1" customWidth="1"/>
    <col min="62" max="62" width="0.5625" style="0" hidden="1" customWidth="1"/>
    <col min="63" max="63" width="8.7109375" style="0" hidden="1" customWidth="1"/>
  </cols>
  <sheetData>
    <row r="1" spans="1:24" s="21" customFormat="1" ht="16.5" customHeight="1">
      <c r="A1" s="20" t="s">
        <v>65</v>
      </c>
      <c r="E1" s="22"/>
      <c r="G1" s="22"/>
      <c r="H1" s="22"/>
      <c r="I1" s="22"/>
      <c r="J1" s="22"/>
      <c r="K1" s="22"/>
      <c r="L1" s="22"/>
      <c r="M1" s="22"/>
      <c r="N1" s="22"/>
      <c r="O1" s="22"/>
      <c r="P1" s="22"/>
      <c r="R1" s="22"/>
      <c r="T1" s="22"/>
      <c r="V1" s="22"/>
      <c r="X1" s="22"/>
    </row>
    <row r="2" spans="1:24" s="21" customFormat="1" ht="16.5" customHeight="1">
      <c r="A2" s="3" t="s">
        <v>193</v>
      </c>
      <c r="E2" s="22"/>
      <c r="G2" s="22"/>
      <c r="H2" s="22"/>
      <c r="I2" s="22"/>
      <c r="J2" s="22"/>
      <c r="K2" s="22"/>
      <c r="L2" s="22"/>
      <c r="M2" s="22"/>
      <c r="N2" s="22"/>
      <c r="O2" s="22"/>
      <c r="P2" s="22"/>
      <c r="R2" s="22"/>
      <c r="T2" s="22"/>
      <c r="V2" s="22"/>
      <c r="X2" s="22"/>
    </row>
    <row r="3" spans="1:6" ht="19.5" customHeight="1">
      <c r="A3" s="2"/>
      <c r="B3" s="2"/>
      <c r="C3" s="2"/>
      <c r="D3" s="2"/>
      <c r="F3" s="2"/>
    </row>
    <row r="4" ht="15" customHeight="1">
      <c r="A4" s="23" t="s">
        <v>103</v>
      </c>
    </row>
    <row r="5" ht="15" customHeight="1">
      <c r="A5" s="1" t="s">
        <v>186</v>
      </c>
    </row>
    <row r="6" spans="1:63" ht="5.25" customHeight="1" thickBot="1">
      <c r="A6" s="4"/>
      <c r="B6" s="4"/>
      <c r="C6" s="4"/>
      <c r="D6" s="4"/>
      <c r="E6" s="15"/>
      <c r="F6" s="4"/>
      <c r="G6" s="15"/>
      <c r="H6" s="15"/>
      <c r="I6" s="15"/>
      <c r="J6" s="15"/>
      <c r="K6" s="15"/>
      <c r="L6" s="15"/>
      <c r="M6" s="15"/>
      <c r="N6" s="15"/>
      <c r="O6" s="15"/>
      <c r="P6" s="15"/>
      <c r="Q6" s="4"/>
      <c r="R6" s="15"/>
      <c r="S6" s="4"/>
      <c r="T6" s="15"/>
      <c r="U6" s="4"/>
      <c r="V6" s="15"/>
      <c r="W6" s="4"/>
      <c r="X6" s="15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spans="1:63" ht="15" customHeight="1" thickBot="1" thickTop="1">
      <c r="A7" s="7"/>
      <c r="B7" s="18"/>
      <c r="C7" s="7"/>
      <c r="D7" s="18"/>
      <c r="E7" s="24"/>
      <c r="F7" s="18"/>
      <c r="G7" s="24"/>
      <c r="H7" s="25"/>
      <c r="I7" s="24"/>
      <c r="J7" s="25"/>
      <c r="K7" s="24"/>
      <c r="L7" s="25"/>
      <c r="M7" s="24"/>
      <c r="N7" s="24"/>
      <c r="O7" s="24"/>
      <c r="P7" s="25"/>
      <c r="Q7" s="80" t="s">
        <v>90</v>
      </c>
      <c r="R7" s="80"/>
      <c r="S7" s="13"/>
      <c r="T7" s="13"/>
      <c r="U7" s="13"/>
      <c r="V7" s="13"/>
      <c r="W7" s="13"/>
      <c r="X7" s="25"/>
      <c r="Y7" s="80" t="s">
        <v>4</v>
      </c>
      <c r="Z7" s="80"/>
      <c r="AA7" s="13"/>
      <c r="AB7" s="13"/>
      <c r="AC7" s="13"/>
      <c r="AD7" s="13"/>
      <c r="AE7" s="13"/>
      <c r="AF7" s="18"/>
      <c r="AG7" s="80" t="s">
        <v>5</v>
      </c>
      <c r="AH7" s="80"/>
      <c r="AI7" s="13"/>
      <c r="AJ7" s="13"/>
      <c r="AK7" s="13"/>
      <c r="AL7" s="13"/>
      <c r="AM7" s="13"/>
      <c r="AN7" s="18"/>
      <c r="AO7" s="80" t="s">
        <v>83</v>
      </c>
      <c r="AP7" s="13"/>
      <c r="AQ7" s="80"/>
      <c r="AR7" s="13"/>
      <c r="AS7" s="13"/>
      <c r="AT7" s="13"/>
      <c r="AU7" s="13"/>
      <c r="AV7" s="18"/>
      <c r="AW7" s="80" t="s">
        <v>191</v>
      </c>
      <c r="AX7" s="13"/>
      <c r="AY7" s="80"/>
      <c r="AZ7" s="13"/>
      <c r="BA7" s="13"/>
      <c r="BB7" s="13"/>
      <c r="BC7" s="13"/>
      <c r="BD7" s="18"/>
      <c r="BE7" s="80" t="s">
        <v>192</v>
      </c>
      <c r="BF7" s="13"/>
      <c r="BG7" s="80"/>
      <c r="BH7" s="13"/>
      <c r="BI7" s="13"/>
      <c r="BJ7" s="13"/>
      <c r="BK7" s="13"/>
    </row>
    <row r="8" spans="1:63" ht="15" customHeight="1" thickBot="1">
      <c r="A8" s="13" t="s">
        <v>2</v>
      </c>
      <c r="B8" s="18"/>
      <c r="C8" s="13" t="s">
        <v>3</v>
      </c>
      <c r="D8" s="18"/>
      <c r="E8" s="81" t="s">
        <v>90</v>
      </c>
      <c r="F8" s="18"/>
      <c r="G8" s="81" t="s">
        <v>4</v>
      </c>
      <c r="H8" s="82"/>
      <c r="I8" s="81" t="s">
        <v>5</v>
      </c>
      <c r="J8" s="82"/>
      <c r="K8" s="81" t="s">
        <v>83</v>
      </c>
      <c r="L8" s="82"/>
      <c r="M8" s="81" t="s">
        <v>191</v>
      </c>
      <c r="N8" s="82"/>
      <c r="O8" s="81" t="s">
        <v>192</v>
      </c>
      <c r="P8" s="82"/>
      <c r="Q8" s="13" t="s">
        <v>6</v>
      </c>
      <c r="R8" s="18"/>
      <c r="S8" s="13" t="s">
        <v>7</v>
      </c>
      <c r="T8" s="18"/>
      <c r="U8" s="13" t="s">
        <v>8</v>
      </c>
      <c r="V8" s="18"/>
      <c r="W8" s="13" t="s">
        <v>9</v>
      </c>
      <c r="X8" s="82"/>
      <c r="Y8" s="13" t="s">
        <v>6</v>
      </c>
      <c r="Z8" s="18"/>
      <c r="AA8" s="13" t="s">
        <v>7</v>
      </c>
      <c r="AB8" s="18"/>
      <c r="AC8" s="13" t="s">
        <v>8</v>
      </c>
      <c r="AD8" s="18"/>
      <c r="AE8" s="13" t="s">
        <v>9</v>
      </c>
      <c r="AF8" s="18"/>
      <c r="AG8" s="13" t="s">
        <v>6</v>
      </c>
      <c r="AH8" s="18"/>
      <c r="AI8" s="13" t="s">
        <v>7</v>
      </c>
      <c r="AJ8" s="18"/>
      <c r="AK8" s="13" t="s">
        <v>8</v>
      </c>
      <c r="AL8" s="18"/>
      <c r="AM8" s="13" t="s">
        <v>9</v>
      </c>
      <c r="AN8" s="18"/>
      <c r="AO8" s="13" t="s">
        <v>6</v>
      </c>
      <c r="AP8" s="18"/>
      <c r="AQ8" s="13" t="s">
        <v>7</v>
      </c>
      <c r="AR8" s="18"/>
      <c r="AS8" s="13" t="s">
        <v>8</v>
      </c>
      <c r="AT8" s="18"/>
      <c r="AU8" s="13" t="s">
        <v>9</v>
      </c>
      <c r="AV8" s="18"/>
      <c r="AW8" s="13" t="s">
        <v>6</v>
      </c>
      <c r="AX8" s="18"/>
      <c r="AY8" s="13" t="s">
        <v>7</v>
      </c>
      <c r="AZ8" s="18"/>
      <c r="BA8" s="13" t="s">
        <v>8</v>
      </c>
      <c r="BB8" s="18"/>
      <c r="BC8" s="13" t="s">
        <v>9</v>
      </c>
      <c r="BD8" s="18"/>
      <c r="BE8" s="13" t="s">
        <v>6</v>
      </c>
      <c r="BF8" s="18"/>
      <c r="BG8" s="13" t="s">
        <v>7</v>
      </c>
      <c r="BH8" s="18"/>
      <c r="BI8" s="13" t="s">
        <v>8</v>
      </c>
      <c r="BJ8" s="18"/>
      <c r="BK8" s="13" t="s">
        <v>9</v>
      </c>
    </row>
    <row r="9" spans="1:63" ht="12.75" customHeight="1">
      <c r="A9" s="7" t="s">
        <v>66</v>
      </c>
      <c r="B9" s="18"/>
      <c r="C9" s="108" t="s">
        <v>92</v>
      </c>
      <c r="D9" s="19"/>
      <c r="E9" s="91">
        <v>57779750</v>
      </c>
      <c r="F9" s="92"/>
      <c r="G9" s="91">
        <v>59420271</v>
      </c>
      <c r="H9" s="92"/>
      <c r="I9" s="91">
        <v>61580534</v>
      </c>
      <c r="J9" s="92"/>
      <c r="K9" s="91">
        <v>63944565</v>
      </c>
      <c r="L9" s="92"/>
      <c r="M9" s="91">
        <v>16343467</v>
      </c>
      <c r="N9" s="91"/>
      <c r="O9" s="91">
        <v>0</v>
      </c>
      <c r="P9" s="92"/>
      <c r="Q9" s="91">
        <v>14364453</v>
      </c>
      <c r="R9" s="92"/>
      <c r="S9" s="91">
        <v>14423056</v>
      </c>
      <c r="T9" s="92"/>
      <c r="U9" s="91">
        <v>14463913</v>
      </c>
      <c r="V9" s="92"/>
      <c r="W9" s="91">
        <v>14528328</v>
      </c>
      <c r="X9" s="92"/>
      <c r="Y9" s="91">
        <v>14645405</v>
      </c>
      <c r="Z9" s="92"/>
      <c r="AA9" s="91">
        <v>14782139</v>
      </c>
      <c r="AB9" s="92"/>
      <c r="AC9" s="91">
        <v>14926437</v>
      </c>
      <c r="AD9" s="92"/>
      <c r="AE9" s="91">
        <v>15066290</v>
      </c>
      <c r="AF9" s="92"/>
      <c r="AG9" s="91">
        <v>15167789</v>
      </c>
      <c r="AH9" s="92"/>
      <c r="AI9" s="91">
        <v>15314697</v>
      </c>
      <c r="AJ9" s="92"/>
      <c r="AK9" s="91">
        <v>15469420</v>
      </c>
      <c r="AL9" s="92"/>
      <c r="AM9" s="91">
        <v>15628628</v>
      </c>
      <c r="AN9" s="92"/>
      <c r="AO9" s="91">
        <v>15770171</v>
      </c>
      <c r="AP9" s="92"/>
      <c r="AQ9" s="91">
        <v>15915088</v>
      </c>
      <c r="AR9" s="92"/>
      <c r="AS9" s="91">
        <v>16060003</v>
      </c>
      <c r="AT9" s="92"/>
      <c r="AU9" s="91">
        <v>16199303</v>
      </c>
      <c r="AV9" s="92"/>
      <c r="AW9" s="91">
        <v>16343467</v>
      </c>
      <c r="AX9" s="92"/>
      <c r="AY9" s="91">
        <v>0</v>
      </c>
      <c r="AZ9" s="92"/>
      <c r="BA9" s="91">
        <v>0</v>
      </c>
      <c r="BB9" s="92"/>
      <c r="BC9" s="91">
        <v>0</v>
      </c>
      <c r="BD9" s="92"/>
      <c r="BE9" s="91">
        <v>0</v>
      </c>
      <c r="BF9" s="92"/>
      <c r="BG9" s="91">
        <v>0</v>
      </c>
      <c r="BH9" s="92"/>
      <c r="BI9" s="91">
        <v>0</v>
      </c>
      <c r="BJ9" s="92"/>
      <c r="BK9" s="91">
        <v>0</v>
      </c>
    </row>
    <row r="10" spans="1:63" ht="12.75" customHeight="1">
      <c r="A10" s="78" t="s">
        <v>67</v>
      </c>
      <c r="B10" s="18"/>
      <c r="C10" s="108"/>
      <c r="D10" s="19"/>
      <c r="E10" s="91">
        <v>43921608</v>
      </c>
      <c r="F10" s="92"/>
      <c r="G10" s="91">
        <v>45193797</v>
      </c>
      <c r="H10" s="92"/>
      <c r="I10" s="91">
        <v>47052427</v>
      </c>
      <c r="J10" s="92"/>
      <c r="K10" s="91">
        <v>49155419</v>
      </c>
      <c r="L10" s="92"/>
      <c r="M10" s="91">
        <v>12630817</v>
      </c>
      <c r="N10" s="91"/>
      <c r="O10" s="91">
        <v>0</v>
      </c>
      <c r="P10" s="92"/>
      <c r="Q10" s="91">
        <v>10916581</v>
      </c>
      <c r="R10" s="92"/>
      <c r="S10" s="91">
        <v>10966164</v>
      </c>
      <c r="T10" s="92"/>
      <c r="U10" s="91">
        <v>10995892</v>
      </c>
      <c r="V10" s="92"/>
      <c r="W10" s="91">
        <v>11042971</v>
      </c>
      <c r="X10" s="92"/>
      <c r="Y10" s="91">
        <v>11127445</v>
      </c>
      <c r="Z10" s="92"/>
      <c r="AA10" s="91">
        <v>11235766</v>
      </c>
      <c r="AB10" s="92"/>
      <c r="AC10" s="91">
        <v>11355373</v>
      </c>
      <c r="AD10" s="92"/>
      <c r="AE10" s="91">
        <v>11475213</v>
      </c>
      <c r="AF10" s="92"/>
      <c r="AG10" s="91">
        <v>11560815</v>
      </c>
      <c r="AH10" s="92"/>
      <c r="AI10" s="91">
        <v>11692703</v>
      </c>
      <c r="AJ10" s="92"/>
      <c r="AK10" s="91">
        <v>11829303</v>
      </c>
      <c r="AL10" s="92"/>
      <c r="AM10" s="91">
        <v>11969606</v>
      </c>
      <c r="AN10" s="92"/>
      <c r="AO10" s="91">
        <v>12083156</v>
      </c>
      <c r="AP10" s="92"/>
      <c r="AQ10" s="91">
        <v>12219114</v>
      </c>
      <c r="AR10" s="92"/>
      <c r="AS10" s="91">
        <v>12357007</v>
      </c>
      <c r="AT10" s="92"/>
      <c r="AU10" s="91">
        <v>12496142</v>
      </c>
      <c r="AV10" s="92"/>
      <c r="AW10" s="91">
        <v>12630817</v>
      </c>
      <c r="AX10" s="92"/>
      <c r="AY10" s="91">
        <v>0</v>
      </c>
      <c r="AZ10" s="92"/>
      <c r="BA10" s="91">
        <v>0</v>
      </c>
      <c r="BB10" s="92"/>
      <c r="BC10" s="91">
        <v>0</v>
      </c>
      <c r="BD10" s="92"/>
      <c r="BE10" s="91">
        <v>0</v>
      </c>
      <c r="BF10" s="92"/>
      <c r="BG10" s="91">
        <v>0</v>
      </c>
      <c r="BH10" s="92"/>
      <c r="BI10" s="91">
        <v>0</v>
      </c>
      <c r="BJ10" s="92"/>
      <c r="BK10" s="91">
        <v>0</v>
      </c>
    </row>
    <row r="11" spans="1:63" ht="12.75" customHeight="1">
      <c r="A11" s="78" t="s">
        <v>68</v>
      </c>
      <c r="B11" s="18"/>
      <c r="C11" s="108"/>
      <c r="D11" s="19"/>
      <c r="E11" s="91">
        <v>524103</v>
      </c>
      <c r="F11" s="92"/>
      <c r="G11" s="91">
        <v>529711</v>
      </c>
      <c r="H11" s="92"/>
      <c r="I11" s="91">
        <v>552193</v>
      </c>
      <c r="J11" s="92"/>
      <c r="K11" s="91">
        <v>561666</v>
      </c>
      <c r="L11" s="92"/>
      <c r="M11" s="91">
        <v>140838</v>
      </c>
      <c r="N11" s="91"/>
      <c r="O11" s="91">
        <v>0</v>
      </c>
      <c r="P11" s="92"/>
      <c r="Q11" s="91">
        <v>131644</v>
      </c>
      <c r="R11" s="92"/>
      <c r="S11" s="91">
        <v>131171</v>
      </c>
      <c r="T11" s="92"/>
      <c r="U11" s="91">
        <v>130673</v>
      </c>
      <c r="V11" s="92"/>
      <c r="W11" s="91">
        <v>130615</v>
      </c>
      <c r="X11" s="92"/>
      <c r="Y11" s="91">
        <v>130996</v>
      </c>
      <c r="Z11" s="92"/>
      <c r="AA11" s="91">
        <v>131812</v>
      </c>
      <c r="AB11" s="92"/>
      <c r="AC11" s="91">
        <v>132744</v>
      </c>
      <c r="AD11" s="92"/>
      <c r="AE11" s="91">
        <v>134159</v>
      </c>
      <c r="AF11" s="92"/>
      <c r="AG11" s="91">
        <v>136124</v>
      </c>
      <c r="AH11" s="92"/>
      <c r="AI11" s="91">
        <v>137645</v>
      </c>
      <c r="AJ11" s="92"/>
      <c r="AK11" s="91">
        <v>138704</v>
      </c>
      <c r="AL11" s="92"/>
      <c r="AM11" s="91">
        <v>139720</v>
      </c>
      <c r="AN11" s="92"/>
      <c r="AO11" s="91">
        <v>140301</v>
      </c>
      <c r="AP11" s="92"/>
      <c r="AQ11" s="91">
        <v>140372</v>
      </c>
      <c r="AR11" s="92"/>
      <c r="AS11" s="91">
        <v>140409</v>
      </c>
      <c r="AT11" s="92"/>
      <c r="AU11" s="91">
        <v>140584</v>
      </c>
      <c r="AV11" s="92"/>
      <c r="AW11" s="91">
        <v>140838</v>
      </c>
      <c r="AX11" s="92"/>
      <c r="AY11" s="91">
        <v>0</v>
      </c>
      <c r="AZ11" s="92"/>
      <c r="BA11" s="91">
        <v>0</v>
      </c>
      <c r="BB11" s="92"/>
      <c r="BC11" s="91">
        <v>0</v>
      </c>
      <c r="BD11" s="92"/>
      <c r="BE11" s="91">
        <v>0</v>
      </c>
      <c r="BF11" s="92"/>
      <c r="BG11" s="91">
        <v>0</v>
      </c>
      <c r="BH11" s="92"/>
      <c r="BI11" s="91">
        <v>0</v>
      </c>
      <c r="BJ11" s="92"/>
      <c r="BK11" s="91">
        <v>0</v>
      </c>
    </row>
    <row r="12" spans="1:63" ht="12.75" customHeight="1">
      <c r="A12" s="78" t="s">
        <v>69</v>
      </c>
      <c r="B12" s="18"/>
      <c r="C12" s="108"/>
      <c r="D12" s="19"/>
      <c r="E12" s="91">
        <v>13334039</v>
      </c>
      <c r="F12" s="92"/>
      <c r="G12" s="91">
        <v>13696763</v>
      </c>
      <c r="H12" s="92"/>
      <c r="I12" s="91">
        <v>13975914</v>
      </c>
      <c r="J12" s="92"/>
      <c r="K12" s="91">
        <v>14227480</v>
      </c>
      <c r="L12" s="92"/>
      <c r="M12" s="91">
        <v>3571812</v>
      </c>
      <c r="N12" s="91"/>
      <c r="O12" s="91">
        <v>0</v>
      </c>
      <c r="P12" s="92"/>
      <c r="Q12" s="91">
        <v>3316228</v>
      </c>
      <c r="R12" s="92"/>
      <c r="S12" s="91">
        <v>3325721</v>
      </c>
      <c r="T12" s="92"/>
      <c r="U12" s="91">
        <v>3337348</v>
      </c>
      <c r="V12" s="92"/>
      <c r="W12" s="91">
        <v>3354742</v>
      </c>
      <c r="X12" s="92"/>
      <c r="Y12" s="91">
        <v>3386964</v>
      </c>
      <c r="Z12" s="92"/>
      <c r="AA12" s="91">
        <v>3414561</v>
      </c>
      <c r="AB12" s="92"/>
      <c r="AC12" s="91">
        <v>3438320</v>
      </c>
      <c r="AD12" s="92"/>
      <c r="AE12" s="91">
        <v>3456918</v>
      </c>
      <c r="AF12" s="92"/>
      <c r="AG12" s="91">
        <v>3470850</v>
      </c>
      <c r="AH12" s="92"/>
      <c r="AI12" s="91">
        <v>3484349</v>
      </c>
      <c r="AJ12" s="92"/>
      <c r="AK12" s="91">
        <v>3501413</v>
      </c>
      <c r="AL12" s="92"/>
      <c r="AM12" s="91">
        <v>3519302</v>
      </c>
      <c r="AN12" s="92"/>
      <c r="AO12" s="91">
        <v>3546714</v>
      </c>
      <c r="AP12" s="92"/>
      <c r="AQ12" s="91">
        <v>3555602</v>
      </c>
      <c r="AR12" s="92"/>
      <c r="AS12" s="91">
        <v>3562587</v>
      </c>
      <c r="AT12" s="92"/>
      <c r="AU12" s="91">
        <v>3562577</v>
      </c>
      <c r="AV12" s="92"/>
      <c r="AW12" s="91">
        <v>3571812</v>
      </c>
      <c r="AX12" s="92"/>
      <c r="AY12" s="91">
        <v>0</v>
      </c>
      <c r="AZ12" s="92"/>
      <c r="BA12" s="91">
        <v>0</v>
      </c>
      <c r="BB12" s="92"/>
      <c r="BC12" s="91">
        <v>0</v>
      </c>
      <c r="BD12" s="92"/>
      <c r="BE12" s="91">
        <v>0</v>
      </c>
      <c r="BF12" s="92"/>
      <c r="BG12" s="91">
        <v>0</v>
      </c>
      <c r="BH12" s="92"/>
      <c r="BI12" s="91">
        <v>0</v>
      </c>
      <c r="BJ12" s="92"/>
      <c r="BK12" s="91">
        <v>0</v>
      </c>
    </row>
    <row r="13" spans="1:63" ht="12.75" customHeight="1">
      <c r="A13" s="7" t="s">
        <v>10</v>
      </c>
      <c r="B13" s="18"/>
      <c r="C13" s="108" t="s">
        <v>93</v>
      </c>
      <c r="D13" s="19"/>
      <c r="E13" s="91">
        <v>16334501</v>
      </c>
      <c r="F13" s="92"/>
      <c r="G13" s="91">
        <v>17145861</v>
      </c>
      <c r="H13" s="92"/>
      <c r="I13" s="91">
        <v>18724216</v>
      </c>
      <c r="J13" s="92"/>
      <c r="K13" s="91">
        <v>20279006</v>
      </c>
      <c r="L13" s="92"/>
      <c r="M13" s="91">
        <v>5283348</v>
      </c>
      <c r="N13" s="91"/>
      <c r="O13" s="91">
        <v>0</v>
      </c>
      <c r="P13" s="92"/>
      <c r="Q13" s="91">
        <v>4000184</v>
      </c>
      <c r="R13" s="92"/>
      <c r="S13" s="91">
        <v>4058759</v>
      </c>
      <c r="T13" s="92"/>
      <c r="U13" s="91">
        <v>4133683</v>
      </c>
      <c r="V13" s="92"/>
      <c r="W13" s="91">
        <v>4141875</v>
      </c>
      <c r="X13" s="92"/>
      <c r="Y13" s="91">
        <v>4177781</v>
      </c>
      <c r="Z13" s="92"/>
      <c r="AA13" s="91">
        <v>4248447</v>
      </c>
      <c r="AB13" s="92"/>
      <c r="AC13" s="91">
        <v>4317339</v>
      </c>
      <c r="AD13" s="92"/>
      <c r="AE13" s="91">
        <v>4402294</v>
      </c>
      <c r="AF13" s="92"/>
      <c r="AG13" s="91">
        <v>4498734</v>
      </c>
      <c r="AH13" s="92"/>
      <c r="AI13" s="91">
        <v>4599457</v>
      </c>
      <c r="AJ13" s="92"/>
      <c r="AK13" s="91">
        <v>4745805</v>
      </c>
      <c r="AL13" s="92"/>
      <c r="AM13" s="91">
        <v>4880220</v>
      </c>
      <c r="AN13" s="92"/>
      <c r="AO13" s="91">
        <v>4969438</v>
      </c>
      <c r="AP13" s="92"/>
      <c r="AQ13" s="91">
        <v>5039904</v>
      </c>
      <c r="AR13" s="92"/>
      <c r="AS13" s="91">
        <v>5096601</v>
      </c>
      <c r="AT13" s="92"/>
      <c r="AU13" s="91">
        <v>5173063</v>
      </c>
      <c r="AV13" s="92"/>
      <c r="AW13" s="91">
        <v>5283348</v>
      </c>
      <c r="AX13" s="92"/>
      <c r="AY13" s="91">
        <v>0</v>
      </c>
      <c r="AZ13" s="92"/>
      <c r="BA13" s="91">
        <v>0</v>
      </c>
      <c r="BB13" s="92"/>
      <c r="BC13" s="91">
        <v>0</v>
      </c>
      <c r="BD13" s="92"/>
      <c r="BE13" s="91">
        <v>0</v>
      </c>
      <c r="BF13" s="92"/>
      <c r="BG13" s="91">
        <v>0</v>
      </c>
      <c r="BH13" s="92"/>
      <c r="BI13" s="91">
        <v>0</v>
      </c>
      <c r="BJ13" s="92"/>
      <c r="BK13" s="91">
        <v>0</v>
      </c>
    </row>
    <row r="14" spans="1:63" ht="12.75" customHeight="1">
      <c r="A14" s="8" t="s">
        <v>11</v>
      </c>
      <c r="B14" s="18"/>
      <c r="C14" s="108"/>
      <c r="D14" s="19"/>
      <c r="E14" s="91">
        <v>5640716</v>
      </c>
      <c r="F14" s="92"/>
      <c r="G14" s="91">
        <v>6201841</v>
      </c>
      <c r="H14" s="92"/>
      <c r="I14" s="91">
        <v>7010831</v>
      </c>
      <c r="J14" s="92"/>
      <c r="K14" s="91">
        <v>7598735</v>
      </c>
      <c r="L14" s="92"/>
      <c r="M14" s="91">
        <v>1993678</v>
      </c>
      <c r="N14" s="91"/>
      <c r="O14" s="91">
        <v>0</v>
      </c>
      <c r="P14" s="92"/>
      <c r="Q14" s="91">
        <v>1360060</v>
      </c>
      <c r="R14" s="92"/>
      <c r="S14" s="91">
        <v>1406176</v>
      </c>
      <c r="T14" s="92"/>
      <c r="U14" s="91">
        <v>1432301</v>
      </c>
      <c r="V14" s="92"/>
      <c r="W14" s="91">
        <v>1442179</v>
      </c>
      <c r="X14" s="92"/>
      <c r="Y14" s="91">
        <v>1475857</v>
      </c>
      <c r="Z14" s="92"/>
      <c r="AA14" s="91">
        <v>1520723</v>
      </c>
      <c r="AB14" s="92"/>
      <c r="AC14" s="91">
        <v>1572211</v>
      </c>
      <c r="AD14" s="92"/>
      <c r="AE14" s="91">
        <v>1633050</v>
      </c>
      <c r="AF14" s="92"/>
      <c r="AG14" s="91">
        <v>1688249</v>
      </c>
      <c r="AH14" s="92"/>
      <c r="AI14" s="91">
        <v>1730376</v>
      </c>
      <c r="AJ14" s="92"/>
      <c r="AK14" s="91">
        <v>1775726</v>
      </c>
      <c r="AL14" s="92"/>
      <c r="AM14" s="91">
        <v>1816480</v>
      </c>
      <c r="AN14" s="92"/>
      <c r="AO14" s="91">
        <v>1850562</v>
      </c>
      <c r="AP14" s="92"/>
      <c r="AQ14" s="91">
        <v>1879182</v>
      </c>
      <c r="AR14" s="92"/>
      <c r="AS14" s="91">
        <v>1916913</v>
      </c>
      <c r="AT14" s="92"/>
      <c r="AU14" s="91">
        <v>1952078</v>
      </c>
      <c r="AV14" s="92"/>
      <c r="AW14" s="91">
        <v>1993678</v>
      </c>
      <c r="AX14" s="92"/>
      <c r="AY14" s="91">
        <v>0</v>
      </c>
      <c r="AZ14" s="92"/>
      <c r="BA14" s="91">
        <v>0</v>
      </c>
      <c r="BB14" s="92"/>
      <c r="BC14" s="91">
        <v>0</v>
      </c>
      <c r="BD14" s="92"/>
      <c r="BE14" s="91">
        <v>0</v>
      </c>
      <c r="BF14" s="92"/>
      <c r="BG14" s="91">
        <v>0</v>
      </c>
      <c r="BH14" s="92"/>
      <c r="BI14" s="91">
        <v>0</v>
      </c>
      <c r="BJ14" s="92"/>
      <c r="BK14" s="91">
        <v>0</v>
      </c>
    </row>
    <row r="15" spans="1:63" ht="12.75" customHeight="1">
      <c r="A15" s="8" t="s">
        <v>12</v>
      </c>
      <c r="B15" s="18"/>
      <c r="C15" s="108"/>
      <c r="D15" s="19"/>
      <c r="E15" s="91">
        <v>10693785</v>
      </c>
      <c r="F15" s="92"/>
      <c r="G15" s="91">
        <v>10944020</v>
      </c>
      <c r="H15" s="92"/>
      <c r="I15" s="91">
        <v>11713385</v>
      </c>
      <c r="J15" s="92"/>
      <c r="K15" s="91">
        <v>12680271</v>
      </c>
      <c r="L15" s="92"/>
      <c r="M15" s="91">
        <v>3289670</v>
      </c>
      <c r="N15" s="91"/>
      <c r="O15" s="91">
        <v>0</v>
      </c>
      <c r="P15" s="92"/>
      <c r="Q15" s="91">
        <v>2640124</v>
      </c>
      <c r="R15" s="92"/>
      <c r="S15" s="91">
        <v>2652583</v>
      </c>
      <c r="T15" s="92"/>
      <c r="U15" s="91">
        <v>2701382</v>
      </c>
      <c r="V15" s="92"/>
      <c r="W15" s="91">
        <v>2699696</v>
      </c>
      <c r="X15" s="92"/>
      <c r="Y15" s="91">
        <v>2701924</v>
      </c>
      <c r="Z15" s="92"/>
      <c r="AA15" s="91">
        <v>2727724</v>
      </c>
      <c r="AB15" s="92"/>
      <c r="AC15" s="91">
        <v>2745128</v>
      </c>
      <c r="AD15" s="92"/>
      <c r="AE15" s="91">
        <v>2769244</v>
      </c>
      <c r="AF15" s="92"/>
      <c r="AG15" s="91">
        <v>2810485</v>
      </c>
      <c r="AH15" s="92"/>
      <c r="AI15" s="91">
        <v>2869081</v>
      </c>
      <c r="AJ15" s="92"/>
      <c r="AK15" s="91">
        <v>2970079</v>
      </c>
      <c r="AL15" s="92"/>
      <c r="AM15" s="91">
        <v>3063740</v>
      </c>
      <c r="AN15" s="92"/>
      <c r="AO15" s="91">
        <v>3118876</v>
      </c>
      <c r="AP15" s="92"/>
      <c r="AQ15" s="91">
        <v>3160722</v>
      </c>
      <c r="AR15" s="92"/>
      <c r="AS15" s="91">
        <v>3179688</v>
      </c>
      <c r="AT15" s="92"/>
      <c r="AU15" s="91">
        <v>3220985</v>
      </c>
      <c r="AV15" s="92"/>
      <c r="AW15" s="91">
        <v>3289670</v>
      </c>
      <c r="AX15" s="92"/>
      <c r="AY15" s="91">
        <v>0</v>
      </c>
      <c r="AZ15" s="92"/>
      <c r="BA15" s="91">
        <v>0</v>
      </c>
      <c r="BB15" s="92"/>
      <c r="BC15" s="91">
        <v>0</v>
      </c>
      <c r="BD15" s="92"/>
      <c r="BE15" s="91">
        <v>0</v>
      </c>
      <c r="BF15" s="92"/>
      <c r="BG15" s="91">
        <v>0</v>
      </c>
      <c r="BH15" s="92"/>
      <c r="BI15" s="91">
        <v>0</v>
      </c>
      <c r="BJ15" s="92"/>
      <c r="BK15" s="91">
        <v>0</v>
      </c>
    </row>
    <row r="16" spans="1:63" ht="12.75" customHeight="1">
      <c r="A16" s="7" t="s">
        <v>21</v>
      </c>
      <c r="B16" s="18"/>
      <c r="C16" s="108" t="s">
        <v>94</v>
      </c>
      <c r="D16" s="19"/>
      <c r="E16" s="91">
        <v>207117</v>
      </c>
      <c r="F16" s="92"/>
      <c r="G16" s="91">
        <v>163909</v>
      </c>
      <c r="H16" s="92"/>
      <c r="I16" s="91">
        <v>242898</v>
      </c>
      <c r="J16" s="92"/>
      <c r="K16" s="91">
        <v>284072</v>
      </c>
      <c r="L16" s="92"/>
      <c r="M16" s="91">
        <v>65535</v>
      </c>
      <c r="N16" s="91"/>
      <c r="O16" s="91">
        <v>0</v>
      </c>
      <c r="P16" s="92"/>
      <c r="Q16" s="91">
        <v>57136</v>
      </c>
      <c r="R16" s="92"/>
      <c r="S16" s="91">
        <v>53326</v>
      </c>
      <c r="T16" s="92"/>
      <c r="U16" s="91">
        <v>49815</v>
      </c>
      <c r="V16" s="92"/>
      <c r="W16" s="91">
        <v>46840</v>
      </c>
      <c r="X16" s="92"/>
      <c r="Y16" s="91">
        <v>43720</v>
      </c>
      <c r="Z16" s="92"/>
      <c r="AA16" s="91">
        <v>40201</v>
      </c>
      <c r="AB16" s="92"/>
      <c r="AC16" s="91">
        <v>38159</v>
      </c>
      <c r="AD16" s="92"/>
      <c r="AE16" s="91">
        <v>41829</v>
      </c>
      <c r="AF16" s="92"/>
      <c r="AG16" s="91">
        <v>53413</v>
      </c>
      <c r="AH16" s="92"/>
      <c r="AI16" s="91">
        <v>59258</v>
      </c>
      <c r="AJ16" s="92"/>
      <c r="AK16" s="91">
        <v>63273</v>
      </c>
      <c r="AL16" s="92"/>
      <c r="AM16" s="91">
        <v>66954</v>
      </c>
      <c r="AN16" s="92"/>
      <c r="AO16" s="91">
        <v>71998</v>
      </c>
      <c r="AP16" s="92"/>
      <c r="AQ16" s="91">
        <v>73582</v>
      </c>
      <c r="AR16" s="92"/>
      <c r="AS16" s="91">
        <v>72639</v>
      </c>
      <c r="AT16" s="92"/>
      <c r="AU16" s="91">
        <v>65853</v>
      </c>
      <c r="AV16" s="92"/>
      <c r="AW16" s="91">
        <v>65535</v>
      </c>
      <c r="AX16" s="92"/>
      <c r="AY16" s="91">
        <v>0</v>
      </c>
      <c r="AZ16" s="92"/>
      <c r="BA16" s="91">
        <v>0</v>
      </c>
      <c r="BB16" s="92"/>
      <c r="BC16" s="91">
        <v>0</v>
      </c>
      <c r="BD16" s="92"/>
      <c r="BE16" s="91">
        <v>0</v>
      </c>
      <c r="BF16" s="92"/>
      <c r="BG16" s="91">
        <v>0</v>
      </c>
      <c r="BH16" s="92"/>
      <c r="BI16" s="91">
        <v>0</v>
      </c>
      <c r="BJ16" s="92"/>
      <c r="BK16" s="91">
        <v>0</v>
      </c>
    </row>
    <row r="17" spans="1:63" ht="12.75" customHeight="1">
      <c r="A17" s="7" t="s">
        <v>14</v>
      </c>
      <c r="B17" s="18"/>
      <c r="C17" s="108"/>
      <c r="D17" s="19"/>
      <c r="E17" s="91">
        <v>74321368</v>
      </c>
      <c r="F17" s="92"/>
      <c r="G17" s="93">
        <v>76730041</v>
      </c>
      <c r="H17" s="92"/>
      <c r="I17" s="91">
        <v>80547648</v>
      </c>
      <c r="J17" s="92"/>
      <c r="K17" s="91">
        <v>84507643</v>
      </c>
      <c r="L17" s="92"/>
      <c r="M17" s="91">
        <v>21692350</v>
      </c>
      <c r="N17" s="91"/>
      <c r="O17" s="91">
        <v>0</v>
      </c>
      <c r="P17" s="92"/>
      <c r="Q17" s="91">
        <v>18421773</v>
      </c>
      <c r="R17" s="92"/>
      <c r="S17" s="91">
        <v>18535141</v>
      </c>
      <c r="T17" s="92"/>
      <c r="U17" s="91">
        <v>18647411</v>
      </c>
      <c r="V17" s="92"/>
      <c r="W17" s="91">
        <v>18717043</v>
      </c>
      <c r="X17" s="92"/>
      <c r="Y17" s="91">
        <v>18866906</v>
      </c>
      <c r="Z17" s="92"/>
      <c r="AA17" s="91">
        <v>19070787</v>
      </c>
      <c r="AB17" s="92"/>
      <c r="AC17" s="91">
        <v>19281935</v>
      </c>
      <c r="AD17" s="92"/>
      <c r="AE17" s="91">
        <v>19510413</v>
      </c>
      <c r="AF17" s="92"/>
      <c r="AG17" s="91">
        <v>19719936</v>
      </c>
      <c r="AH17" s="92"/>
      <c r="AI17" s="91">
        <v>19973412</v>
      </c>
      <c r="AJ17" s="92"/>
      <c r="AK17" s="91">
        <v>20278498</v>
      </c>
      <c r="AL17" s="92"/>
      <c r="AM17" s="91">
        <v>20575802</v>
      </c>
      <c r="AN17" s="92"/>
      <c r="AO17" s="91">
        <v>20811607</v>
      </c>
      <c r="AP17" s="92"/>
      <c r="AQ17" s="91">
        <v>21028574</v>
      </c>
      <c r="AR17" s="92"/>
      <c r="AS17" s="91">
        <v>21229243</v>
      </c>
      <c r="AT17" s="92"/>
      <c r="AU17" s="91">
        <v>21438219</v>
      </c>
      <c r="AV17" s="92"/>
      <c r="AW17" s="91">
        <v>21692350</v>
      </c>
      <c r="AX17" s="92"/>
      <c r="AY17" s="91">
        <v>0</v>
      </c>
      <c r="AZ17" s="92"/>
      <c r="BA17" s="91">
        <v>0</v>
      </c>
      <c r="BB17" s="92"/>
      <c r="BC17" s="91">
        <v>0</v>
      </c>
      <c r="BD17" s="92"/>
      <c r="BE17" s="91">
        <v>0</v>
      </c>
      <c r="BF17" s="92"/>
      <c r="BG17" s="91">
        <v>0</v>
      </c>
      <c r="BH17" s="92"/>
      <c r="BI17" s="91">
        <v>0</v>
      </c>
      <c r="BJ17" s="92"/>
      <c r="BK17" s="91">
        <v>0</v>
      </c>
    </row>
    <row r="18" spans="1:63" ht="12.75" customHeight="1">
      <c r="A18" s="7" t="s">
        <v>15</v>
      </c>
      <c r="B18" s="18"/>
      <c r="C18" s="108" t="s">
        <v>38</v>
      </c>
      <c r="D18" s="19"/>
      <c r="E18" s="91">
        <v>18163302</v>
      </c>
      <c r="F18" s="92"/>
      <c r="G18" s="91">
        <v>20913557</v>
      </c>
      <c r="H18" s="92"/>
      <c r="I18" s="91">
        <v>22399449</v>
      </c>
      <c r="J18" s="92"/>
      <c r="K18" s="91">
        <v>24292861</v>
      </c>
      <c r="L18" s="92"/>
      <c r="M18" s="91">
        <v>6528215</v>
      </c>
      <c r="N18" s="91"/>
      <c r="O18" s="91">
        <v>0</v>
      </c>
      <c r="P18" s="92"/>
      <c r="Q18" s="91">
        <v>4351825</v>
      </c>
      <c r="R18" s="92"/>
      <c r="S18" s="91">
        <v>4453159</v>
      </c>
      <c r="T18" s="92"/>
      <c r="U18" s="91">
        <v>4603219</v>
      </c>
      <c r="V18" s="92"/>
      <c r="W18" s="91">
        <v>4755099</v>
      </c>
      <c r="X18" s="92"/>
      <c r="Y18" s="91">
        <v>4921684</v>
      </c>
      <c r="Z18" s="92"/>
      <c r="AA18" s="91">
        <v>5150651</v>
      </c>
      <c r="AB18" s="92"/>
      <c r="AC18" s="91">
        <v>5356351</v>
      </c>
      <c r="AD18" s="92"/>
      <c r="AE18" s="91">
        <v>5484871</v>
      </c>
      <c r="AF18" s="92"/>
      <c r="AG18" s="91">
        <v>5541891</v>
      </c>
      <c r="AH18" s="92"/>
      <c r="AI18" s="91">
        <v>5586062</v>
      </c>
      <c r="AJ18" s="92"/>
      <c r="AK18" s="91">
        <v>5619108</v>
      </c>
      <c r="AL18" s="92"/>
      <c r="AM18" s="91">
        <v>5652388</v>
      </c>
      <c r="AN18" s="92"/>
      <c r="AO18" s="91">
        <v>5785964</v>
      </c>
      <c r="AP18" s="92"/>
      <c r="AQ18" s="91">
        <v>5973669</v>
      </c>
      <c r="AR18" s="92"/>
      <c r="AS18" s="91">
        <v>6181022</v>
      </c>
      <c r="AT18" s="92"/>
      <c r="AU18" s="91">
        <v>6352206</v>
      </c>
      <c r="AV18" s="92"/>
      <c r="AW18" s="91">
        <v>6528215</v>
      </c>
      <c r="AX18" s="92"/>
      <c r="AY18" s="91">
        <v>0</v>
      </c>
      <c r="AZ18" s="92"/>
      <c r="BA18" s="91">
        <v>0</v>
      </c>
      <c r="BB18" s="92"/>
      <c r="BC18" s="91">
        <v>0</v>
      </c>
      <c r="BD18" s="92"/>
      <c r="BE18" s="91">
        <v>0</v>
      </c>
      <c r="BF18" s="92"/>
      <c r="BG18" s="91">
        <v>0</v>
      </c>
      <c r="BH18" s="92"/>
      <c r="BI18" s="91">
        <v>0</v>
      </c>
      <c r="BJ18" s="92"/>
      <c r="BK18" s="91">
        <v>0</v>
      </c>
    </row>
    <row r="19" spans="1:63" ht="12.75" customHeight="1">
      <c r="A19" s="78" t="s">
        <v>161</v>
      </c>
      <c r="B19" s="18"/>
      <c r="C19" s="108" t="s">
        <v>24</v>
      </c>
      <c r="D19" s="19"/>
      <c r="E19" s="91">
        <v>12845345</v>
      </c>
      <c r="F19" s="92"/>
      <c r="G19" s="91">
        <v>14980486</v>
      </c>
      <c r="H19" s="92"/>
      <c r="I19" s="91">
        <v>15751656</v>
      </c>
      <c r="J19" s="92"/>
      <c r="K19" s="91">
        <v>16814638</v>
      </c>
      <c r="L19" s="92"/>
      <c r="M19" s="91">
        <v>4557723</v>
      </c>
      <c r="N19" s="91"/>
      <c r="O19" s="91">
        <v>0</v>
      </c>
      <c r="P19" s="92"/>
      <c r="Q19" s="91">
        <v>3076918</v>
      </c>
      <c r="R19" s="92"/>
      <c r="S19" s="91">
        <v>3139611</v>
      </c>
      <c r="T19" s="92"/>
      <c r="U19" s="91">
        <v>3252272</v>
      </c>
      <c r="V19" s="92"/>
      <c r="W19" s="91">
        <v>3376544</v>
      </c>
      <c r="X19" s="92"/>
      <c r="Y19" s="91">
        <v>3505049</v>
      </c>
      <c r="Z19" s="92"/>
      <c r="AA19" s="91">
        <v>3686192</v>
      </c>
      <c r="AB19" s="92"/>
      <c r="AC19" s="91">
        <v>3848846</v>
      </c>
      <c r="AD19" s="92"/>
      <c r="AE19" s="91">
        <v>3940399</v>
      </c>
      <c r="AF19" s="92"/>
      <c r="AG19" s="91">
        <v>3956374</v>
      </c>
      <c r="AH19" s="92"/>
      <c r="AI19" s="91">
        <v>3952846</v>
      </c>
      <c r="AJ19" s="92"/>
      <c r="AK19" s="91">
        <v>3933391</v>
      </c>
      <c r="AL19" s="92"/>
      <c r="AM19" s="91">
        <v>3909045</v>
      </c>
      <c r="AN19" s="92"/>
      <c r="AO19" s="91">
        <v>3980636</v>
      </c>
      <c r="AP19" s="92"/>
      <c r="AQ19" s="91">
        <v>4119528</v>
      </c>
      <c r="AR19" s="92"/>
      <c r="AS19" s="91">
        <v>4291907</v>
      </c>
      <c r="AT19" s="92"/>
      <c r="AU19" s="91">
        <v>4422567</v>
      </c>
      <c r="AV19" s="92"/>
      <c r="AW19" s="91">
        <v>4557723</v>
      </c>
      <c r="AX19" s="92"/>
      <c r="AY19" s="91">
        <v>0</v>
      </c>
      <c r="AZ19" s="92"/>
      <c r="BA19" s="91">
        <v>0</v>
      </c>
      <c r="BB19" s="92"/>
      <c r="BC19" s="91">
        <v>0</v>
      </c>
      <c r="BD19" s="92"/>
      <c r="BE19" s="91">
        <v>0</v>
      </c>
      <c r="BF19" s="92"/>
      <c r="BG19" s="91">
        <v>0</v>
      </c>
      <c r="BH19" s="92"/>
      <c r="BI19" s="91">
        <v>0</v>
      </c>
      <c r="BJ19" s="92"/>
      <c r="BK19" s="91">
        <v>0</v>
      </c>
    </row>
    <row r="20" spans="1:63" ht="12.75" customHeight="1">
      <c r="A20" s="78" t="s">
        <v>71</v>
      </c>
      <c r="B20" s="18"/>
      <c r="C20" s="108" t="s">
        <v>25</v>
      </c>
      <c r="D20" s="19"/>
      <c r="E20" s="91">
        <v>5317957</v>
      </c>
      <c r="F20" s="92"/>
      <c r="G20" s="91">
        <v>5933071</v>
      </c>
      <c r="H20" s="92"/>
      <c r="I20" s="91">
        <v>6647793</v>
      </c>
      <c r="J20" s="92"/>
      <c r="K20" s="91">
        <v>7478223</v>
      </c>
      <c r="L20" s="92"/>
      <c r="M20" s="91">
        <v>1970492</v>
      </c>
      <c r="N20" s="91"/>
      <c r="O20" s="91">
        <v>0</v>
      </c>
      <c r="P20" s="92"/>
      <c r="Q20" s="91">
        <v>1274907</v>
      </c>
      <c r="R20" s="92"/>
      <c r="S20" s="91">
        <v>1313548</v>
      </c>
      <c r="T20" s="92"/>
      <c r="U20" s="91">
        <v>1350947</v>
      </c>
      <c r="V20" s="92"/>
      <c r="W20" s="91">
        <v>1378555</v>
      </c>
      <c r="X20" s="92"/>
      <c r="Y20" s="91">
        <v>1416635</v>
      </c>
      <c r="Z20" s="92"/>
      <c r="AA20" s="91">
        <v>1464459</v>
      </c>
      <c r="AB20" s="92"/>
      <c r="AC20" s="91">
        <v>1507505</v>
      </c>
      <c r="AD20" s="92"/>
      <c r="AE20" s="91">
        <v>1544472</v>
      </c>
      <c r="AF20" s="92"/>
      <c r="AG20" s="91">
        <v>1585517</v>
      </c>
      <c r="AH20" s="92"/>
      <c r="AI20" s="91">
        <v>1633216</v>
      </c>
      <c r="AJ20" s="92"/>
      <c r="AK20" s="91">
        <v>1685717</v>
      </c>
      <c r="AL20" s="92"/>
      <c r="AM20" s="91">
        <v>1743343</v>
      </c>
      <c r="AN20" s="92"/>
      <c r="AO20" s="91">
        <v>1805328</v>
      </c>
      <c r="AP20" s="92"/>
      <c r="AQ20" s="91">
        <v>1854141</v>
      </c>
      <c r="AR20" s="92"/>
      <c r="AS20" s="91">
        <v>1889115</v>
      </c>
      <c r="AT20" s="92"/>
      <c r="AU20" s="91">
        <v>1929639</v>
      </c>
      <c r="AV20" s="92"/>
      <c r="AW20" s="91">
        <v>1970492</v>
      </c>
      <c r="AX20" s="92"/>
      <c r="AY20" s="91">
        <v>0</v>
      </c>
      <c r="AZ20" s="92"/>
      <c r="BA20" s="91">
        <v>0</v>
      </c>
      <c r="BB20" s="92"/>
      <c r="BC20" s="91">
        <v>0</v>
      </c>
      <c r="BD20" s="92"/>
      <c r="BE20" s="91">
        <v>0</v>
      </c>
      <c r="BF20" s="92"/>
      <c r="BG20" s="91">
        <v>0</v>
      </c>
      <c r="BH20" s="92"/>
      <c r="BI20" s="91">
        <v>0</v>
      </c>
      <c r="BJ20" s="92"/>
      <c r="BK20" s="91">
        <v>0</v>
      </c>
    </row>
    <row r="21" spans="1:63" ht="12.75" customHeight="1">
      <c r="A21" s="7" t="s">
        <v>16</v>
      </c>
      <c r="B21" s="18"/>
      <c r="C21" s="108" t="s">
        <v>35</v>
      </c>
      <c r="D21" s="19"/>
      <c r="E21" s="91">
        <v>17938312</v>
      </c>
      <c r="F21" s="92"/>
      <c r="G21" s="91">
        <v>20237946</v>
      </c>
      <c r="H21" s="92"/>
      <c r="I21" s="91">
        <v>22479521</v>
      </c>
      <c r="J21" s="92"/>
      <c r="K21" s="91">
        <v>25316897</v>
      </c>
      <c r="L21" s="92"/>
      <c r="M21" s="91">
        <v>6808710</v>
      </c>
      <c r="N21" s="91"/>
      <c r="O21" s="91">
        <v>0</v>
      </c>
      <c r="P21" s="92"/>
      <c r="Q21" s="91">
        <v>4361114</v>
      </c>
      <c r="R21" s="92"/>
      <c r="S21" s="91">
        <v>4448772</v>
      </c>
      <c r="T21" s="92"/>
      <c r="U21" s="91">
        <v>4527220</v>
      </c>
      <c r="V21" s="92"/>
      <c r="W21" s="91">
        <v>4601206</v>
      </c>
      <c r="X21" s="92"/>
      <c r="Y21" s="91">
        <v>4754637</v>
      </c>
      <c r="Z21" s="92"/>
      <c r="AA21" s="91">
        <v>4982908</v>
      </c>
      <c r="AB21" s="92"/>
      <c r="AC21" s="91">
        <v>5182551</v>
      </c>
      <c r="AD21" s="92"/>
      <c r="AE21" s="91">
        <v>5317850</v>
      </c>
      <c r="AF21" s="92"/>
      <c r="AG21" s="91">
        <v>5409741</v>
      </c>
      <c r="AH21" s="92"/>
      <c r="AI21" s="91">
        <v>5545601</v>
      </c>
      <c r="AJ21" s="92"/>
      <c r="AK21" s="91">
        <v>5692090</v>
      </c>
      <c r="AL21" s="92"/>
      <c r="AM21" s="91">
        <v>5832089</v>
      </c>
      <c r="AN21" s="92"/>
      <c r="AO21" s="91">
        <v>6031080</v>
      </c>
      <c r="AP21" s="92"/>
      <c r="AQ21" s="91">
        <v>6248035</v>
      </c>
      <c r="AR21" s="92"/>
      <c r="AS21" s="91">
        <v>6440448</v>
      </c>
      <c r="AT21" s="92"/>
      <c r="AU21" s="91">
        <v>6597334</v>
      </c>
      <c r="AV21" s="92"/>
      <c r="AW21" s="91">
        <v>6808710</v>
      </c>
      <c r="AX21" s="92"/>
      <c r="AY21" s="91">
        <v>0</v>
      </c>
      <c r="AZ21" s="92"/>
      <c r="BA21" s="91">
        <v>0</v>
      </c>
      <c r="BB21" s="92"/>
      <c r="BC21" s="91">
        <v>0</v>
      </c>
      <c r="BD21" s="92"/>
      <c r="BE21" s="91">
        <v>0</v>
      </c>
      <c r="BF21" s="92"/>
      <c r="BG21" s="91">
        <v>0</v>
      </c>
      <c r="BH21" s="92"/>
      <c r="BI21" s="91">
        <v>0</v>
      </c>
      <c r="BJ21" s="92"/>
      <c r="BK21" s="91">
        <v>0</v>
      </c>
    </row>
    <row r="22" spans="1:63" ht="12.75" customHeight="1">
      <c r="A22" s="78" t="s">
        <v>162</v>
      </c>
      <c r="B22" s="18"/>
      <c r="C22" s="108" t="s">
        <v>36</v>
      </c>
      <c r="D22" s="19"/>
      <c r="E22" s="91">
        <v>14981062</v>
      </c>
      <c r="F22" s="92"/>
      <c r="G22" s="91">
        <v>16930714</v>
      </c>
      <c r="H22" s="92"/>
      <c r="I22" s="91">
        <v>18709035</v>
      </c>
      <c r="J22" s="92"/>
      <c r="K22" s="91">
        <v>21069430</v>
      </c>
      <c r="L22" s="92"/>
      <c r="M22" s="91">
        <v>5688223</v>
      </c>
      <c r="N22" s="91"/>
      <c r="O22" s="91">
        <v>0</v>
      </c>
      <c r="P22" s="92"/>
      <c r="Q22" s="91">
        <v>3652897</v>
      </c>
      <c r="R22" s="92"/>
      <c r="S22" s="91">
        <v>3721018</v>
      </c>
      <c r="T22" s="92"/>
      <c r="U22" s="91">
        <v>3776992</v>
      </c>
      <c r="V22" s="92"/>
      <c r="W22" s="91">
        <v>3830155</v>
      </c>
      <c r="X22" s="92"/>
      <c r="Y22" s="91">
        <v>3965345</v>
      </c>
      <c r="Z22" s="92"/>
      <c r="AA22" s="91">
        <v>4170124</v>
      </c>
      <c r="AB22" s="92"/>
      <c r="AC22" s="91">
        <v>4344634</v>
      </c>
      <c r="AD22" s="92"/>
      <c r="AE22" s="91">
        <v>4450611</v>
      </c>
      <c r="AF22" s="92"/>
      <c r="AG22" s="91">
        <v>4510168</v>
      </c>
      <c r="AH22" s="92"/>
      <c r="AI22" s="91">
        <v>4617153</v>
      </c>
      <c r="AJ22" s="92"/>
      <c r="AK22" s="91">
        <v>4735552</v>
      </c>
      <c r="AL22" s="92"/>
      <c r="AM22" s="91">
        <v>4846162</v>
      </c>
      <c r="AN22" s="92"/>
      <c r="AO22" s="91">
        <v>5012719</v>
      </c>
      <c r="AP22" s="92"/>
      <c r="AQ22" s="91">
        <v>5196481</v>
      </c>
      <c r="AR22" s="92"/>
      <c r="AS22" s="91">
        <v>5361134</v>
      </c>
      <c r="AT22" s="92"/>
      <c r="AU22" s="91">
        <v>5499096</v>
      </c>
      <c r="AV22" s="92"/>
      <c r="AW22" s="91">
        <v>5688223</v>
      </c>
      <c r="AX22" s="92"/>
      <c r="AY22" s="91">
        <v>0</v>
      </c>
      <c r="AZ22" s="92"/>
      <c r="BA22" s="91">
        <v>0</v>
      </c>
      <c r="BB22" s="92"/>
      <c r="BC22" s="91">
        <v>0</v>
      </c>
      <c r="BD22" s="92"/>
      <c r="BE22" s="91">
        <v>0</v>
      </c>
      <c r="BF22" s="92"/>
      <c r="BG22" s="91">
        <v>0</v>
      </c>
      <c r="BH22" s="92"/>
      <c r="BI22" s="91">
        <v>0</v>
      </c>
      <c r="BJ22" s="92"/>
      <c r="BK22" s="91">
        <v>0</v>
      </c>
    </row>
    <row r="23" spans="1:63" ht="12.75" customHeight="1">
      <c r="A23" s="79" t="s">
        <v>72</v>
      </c>
      <c r="B23" s="18"/>
      <c r="C23" s="108" t="s">
        <v>37</v>
      </c>
      <c r="D23" s="19"/>
      <c r="E23" s="94">
        <v>2957250</v>
      </c>
      <c r="F23" s="92"/>
      <c r="G23" s="94">
        <v>3307232</v>
      </c>
      <c r="H23" s="92"/>
      <c r="I23" s="94">
        <v>3770486</v>
      </c>
      <c r="J23" s="92"/>
      <c r="K23" s="94">
        <v>4247467</v>
      </c>
      <c r="L23" s="92"/>
      <c r="M23" s="94">
        <v>1120487</v>
      </c>
      <c r="N23" s="92"/>
      <c r="O23" s="94">
        <v>0</v>
      </c>
      <c r="P23" s="92"/>
      <c r="Q23" s="94">
        <v>708217</v>
      </c>
      <c r="R23" s="92"/>
      <c r="S23" s="94">
        <v>727754</v>
      </c>
      <c r="T23" s="92"/>
      <c r="U23" s="94">
        <v>750228</v>
      </c>
      <c r="V23" s="92"/>
      <c r="W23" s="94">
        <v>771051</v>
      </c>
      <c r="X23" s="92"/>
      <c r="Y23" s="94">
        <v>789292</v>
      </c>
      <c r="Z23" s="92"/>
      <c r="AA23" s="94">
        <v>812784</v>
      </c>
      <c r="AB23" s="92"/>
      <c r="AC23" s="94">
        <v>837917</v>
      </c>
      <c r="AD23" s="92"/>
      <c r="AE23" s="94">
        <v>867239</v>
      </c>
      <c r="AF23" s="92"/>
      <c r="AG23" s="94">
        <v>899573</v>
      </c>
      <c r="AH23" s="92"/>
      <c r="AI23" s="94">
        <v>928448</v>
      </c>
      <c r="AJ23" s="92"/>
      <c r="AK23" s="94">
        <v>956538</v>
      </c>
      <c r="AL23" s="92"/>
      <c r="AM23" s="94">
        <v>985927</v>
      </c>
      <c r="AN23" s="92"/>
      <c r="AO23" s="94">
        <v>1018361</v>
      </c>
      <c r="AP23" s="92"/>
      <c r="AQ23" s="94">
        <v>1051554</v>
      </c>
      <c r="AR23" s="92"/>
      <c r="AS23" s="94">
        <v>1079314</v>
      </c>
      <c r="AT23" s="92"/>
      <c r="AU23" s="94">
        <v>1098238</v>
      </c>
      <c r="AV23" s="92"/>
      <c r="AW23" s="94">
        <v>1120487</v>
      </c>
      <c r="AX23" s="92"/>
      <c r="AY23" s="94">
        <v>0</v>
      </c>
      <c r="AZ23" s="92"/>
      <c r="BA23" s="94">
        <v>0</v>
      </c>
      <c r="BB23" s="92"/>
      <c r="BC23" s="94">
        <v>0</v>
      </c>
      <c r="BD23" s="92"/>
      <c r="BE23" s="94">
        <v>0</v>
      </c>
      <c r="BF23" s="92"/>
      <c r="BG23" s="94">
        <v>0</v>
      </c>
      <c r="BH23" s="92"/>
      <c r="BI23" s="94">
        <v>0</v>
      </c>
      <c r="BJ23" s="92"/>
      <c r="BK23" s="94">
        <v>0</v>
      </c>
    </row>
    <row r="24" spans="1:63" s="12" customFormat="1" ht="12.75" customHeight="1">
      <c r="A24" s="30" t="s">
        <v>82</v>
      </c>
      <c r="B24" s="29"/>
      <c r="C24" s="109"/>
      <c r="D24" s="17"/>
      <c r="E24" s="95">
        <v>74546358</v>
      </c>
      <c r="F24" s="96"/>
      <c r="G24" s="95">
        <v>77405652</v>
      </c>
      <c r="H24" s="96"/>
      <c r="I24" s="95">
        <v>80467576</v>
      </c>
      <c r="J24" s="96"/>
      <c r="K24" s="95">
        <v>83483607</v>
      </c>
      <c r="L24" s="96"/>
      <c r="M24" s="95">
        <v>21411855</v>
      </c>
      <c r="N24" s="96"/>
      <c r="O24" s="95">
        <v>0</v>
      </c>
      <c r="P24" s="96"/>
      <c r="Q24" s="95">
        <v>18412484</v>
      </c>
      <c r="R24" s="96"/>
      <c r="S24" s="95">
        <v>18539528</v>
      </c>
      <c r="T24" s="96"/>
      <c r="U24" s="95">
        <v>18723410</v>
      </c>
      <c r="V24" s="96"/>
      <c r="W24" s="95">
        <v>18870936</v>
      </c>
      <c r="X24" s="96"/>
      <c r="Y24" s="95">
        <v>19033953</v>
      </c>
      <c r="Z24" s="96"/>
      <c r="AA24" s="95">
        <v>19238530</v>
      </c>
      <c r="AB24" s="96"/>
      <c r="AC24" s="95">
        <v>19455735</v>
      </c>
      <c r="AD24" s="96"/>
      <c r="AE24" s="95">
        <v>19677434</v>
      </c>
      <c r="AF24" s="96"/>
      <c r="AG24" s="95">
        <v>19852086</v>
      </c>
      <c r="AH24" s="96"/>
      <c r="AI24" s="95">
        <v>20013873</v>
      </c>
      <c r="AJ24" s="96"/>
      <c r="AK24" s="95">
        <v>20205516</v>
      </c>
      <c r="AL24" s="96"/>
      <c r="AM24" s="95">
        <v>20396101</v>
      </c>
      <c r="AN24" s="96"/>
      <c r="AO24" s="95">
        <v>20566491</v>
      </c>
      <c r="AP24" s="96"/>
      <c r="AQ24" s="95">
        <v>20754208</v>
      </c>
      <c r="AR24" s="96"/>
      <c r="AS24" s="95">
        <v>20969817</v>
      </c>
      <c r="AT24" s="96"/>
      <c r="AU24" s="95">
        <v>21193091</v>
      </c>
      <c r="AV24" s="96"/>
      <c r="AW24" s="95">
        <v>21411855</v>
      </c>
      <c r="AX24" s="96"/>
      <c r="AY24" s="95">
        <v>0</v>
      </c>
      <c r="AZ24" s="96"/>
      <c r="BA24" s="95">
        <v>0</v>
      </c>
      <c r="BB24" s="96"/>
      <c r="BC24" s="95">
        <v>0</v>
      </c>
      <c r="BD24" s="96"/>
      <c r="BE24" s="95">
        <v>0</v>
      </c>
      <c r="BF24" s="96"/>
      <c r="BG24" s="95">
        <v>0</v>
      </c>
      <c r="BH24" s="96"/>
      <c r="BI24" s="95">
        <v>0</v>
      </c>
      <c r="BJ24" s="96"/>
      <c r="BK24" s="95">
        <v>0</v>
      </c>
    </row>
    <row r="25" spans="1:63" ht="12.75" customHeight="1">
      <c r="A25" s="7" t="s">
        <v>17</v>
      </c>
      <c r="B25" s="18"/>
      <c r="C25" s="121" t="s">
        <v>116</v>
      </c>
      <c r="D25" s="19"/>
      <c r="E25" s="91">
        <v>3668097</v>
      </c>
      <c r="F25" s="92"/>
      <c r="G25" s="91">
        <v>3755765</v>
      </c>
      <c r="H25" s="92"/>
      <c r="I25" s="91">
        <v>3823744</v>
      </c>
      <c r="J25" s="92"/>
      <c r="K25" s="91">
        <v>3744816</v>
      </c>
      <c r="L25" s="92"/>
      <c r="M25" s="91">
        <v>919879</v>
      </c>
      <c r="N25" s="91"/>
      <c r="O25" s="91">
        <v>0</v>
      </c>
      <c r="P25" s="92"/>
      <c r="Q25" s="91">
        <v>875623</v>
      </c>
      <c r="R25" s="92"/>
      <c r="S25" s="91">
        <v>921676</v>
      </c>
      <c r="T25" s="92"/>
      <c r="U25" s="91">
        <v>935913</v>
      </c>
      <c r="V25" s="92"/>
      <c r="W25" s="91">
        <v>934885</v>
      </c>
      <c r="X25" s="92"/>
      <c r="Y25" s="91">
        <v>927409</v>
      </c>
      <c r="Z25" s="92"/>
      <c r="AA25" s="91">
        <v>923067</v>
      </c>
      <c r="AB25" s="92"/>
      <c r="AC25" s="91">
        <v>937742</v>
      </c>
      <c r="AD25" s="92"/>
      <c r="AE25" s="91">
        <v>967547</v>
      </c>
      <c r="AF25" s="92"/>
      <c r="AG25" s="91">
        <v>972527</v>
      </c>
      <c r="AH25" s="92"/>
      <c r="AI25" s="91">
        <v>957680</v>
      </c>
      <c r="AJ25" s="92"/>
      <c r="AK25" s="91">
        <v>948582</v>
      </c>
      <c r="AL25" s="92"/>
      <c r="AM25" s="91">
        <v>944955</v>
      </c>
      <c r="AN25" s="92"/>
      <c r="AO25" s="91">
        <v>942444</v>
      </c>
      <c r="AP25" s="92"/>
      <c r="AQ25" s="91">
        <v>940096</v>
      </c>
      <c r="AR25" s="92"/>
      <c r="AS25" s="91">
        <v>935770</v>
      </c>
      <c r="AT25" s="92"/>
      <c r="AU25" s="91">
        <v>926506</v>
      </c>
      <c r="AV25" s="92"/>
      <c r="AW25" s="91">
        <v>919879</v>
      </c>
      <c r="AX25" s="92"/>
      <c r="AY25" s="91">
        <v>0</v>
      </c>
      <c r="AZ25" s="92"/>
      <c r="BA25" s="91">
        <v>0</v>
      </c>
      <c r="BB25" s="92"/>
      <c r="BC25" s="91">
        <v>0</v>
      </c>
      <c r="BD25" s="92"/>
      <c r="BE25" s="91">
        <v>0</v>
      </c>
      <c r="BF25" s="92"/>
      <c r="BG25" s="91">
        <v>0</v>
      </c>
      <c r="BH25" s="92"/>
      <c r="BI25" s="91">
        <v>0</v>
      </c>
      <c r="BJ25" s="92"/>
      <c r="BK25" s="91">
        <v>0</v>
      </c>
    </row>
    <row r="26" spans="1:63" ht="12.75" customHeight="1">
      <c r="A26" s="7" t="s">
        <v>73</v>
      </c>
      <c r="B26" s="18"/>
      <c r="C26" s="121" t="s">
        <v>117</v>
      </c>
      <c r="D26" s="19"/>
      <c r="E26" s="91">
        <v>2859772</v>
      </c>
      <c r="F26" s="92"/>
      <c r="G26" s="91">
        <v>2994753</v>
      </c>
      <c r="H26" s="92"/>
      <c r="I26" s="91">
        <v>3060039</v>
      </c>
      <c r="J26" s="92"/>
      <c r="K26" s="91">
        <v>3048172</v>
      </c>
      <c r="L26" s="92"/>
      <c r="M26" s="91">
        <v>782878</v>
      </c>
      <c r="N26" s="91"/>
      <c r="O26" s="91">
        <v>0</v>
      </c>
      <c r="P26" s="92"/>
      <c r="Q26" s="91">
        <v>701946</v>
      </c>
      <c r="R26" s="92"/>
      <c r="S26" s="91">
        <v>710768</v>
      </c>
      <c r="T26" s="92"/>
      <c r="U26" s="91">
        <v>722238</v>
      </c>
      <c r="V26" s="92"/>
      <c r="W26" s="91">
        <v>724820</v>
      </c>
      <c r="X26" s="92"/>
      <c r="Y26" s="91">
        <v>729813</v>
      </c>
      <c r="Z26" s="92"/>
      <c r="AA26" s="91">
        <v>747291</v>
      </c>
      <c r="AB26" s="92"/>
      <c r="AC26" s="91">
        <v>758217</v>
      </c>
      <c r="AD26" s="92"/>
      <c r="AE26" s="91">
        <v>759432</v>
      </c>
      <c r="AF26" s="92"/>
      <c r="AG26" s="91">
        <v>760410</v>
      </c>
      <c r="AH26" s="92"/>
      <c r="AI26" s="91">
        <v>766633</v>
      </c>
      <c r="AJ26" s="92"/>
      <c r="AK26" s="91">
        <v>768906</v>
      </c>
      <c r="AL26" s="92"/>
      <c r="AM26" s="91">
        <v>764090</v>
      </c>
      <c r="AN26" s="92"/>
      <c r="AO26" s="91">
        <v>757673</v>
      </c>
      <c r="AP26" s="92"/>
      <c r="AQ26" s="91">
        <v>756177</v>
      </c>
      <c r="AR26" s="92"/>
      <c r="AS26" s="91">
        <v>762946</v>
      </c>
      <c r="AT26" s="92"/>
      <c r="AU26" s="91">
        <v>771376</v>
      </c>
      <c r="AV26" s="92"/>
      <c r="AW26" s="91">
        <v>782878</v>
      </c>
      <c r="AX26" s="92"/>
      <c r="AY26" s="91">
        <v>0</v>
      </c>
      <c r="AZ26" s="92"/>
      <c r="BA26" s="91">
        <v>0</v>
      </c>
      <c r="BB26" s="92"/>
      <c r="BC26" s="91">
        <v>0</v>
      </c>
      <c r="BD26" s="92"/>
      <c r="BE26" s="91">
        <v>0</v>
      </c>
      <c r="BF26" s="92"/>
      <c r="BG26" s="91">
        <v>0</v>
      </c>
      <c r="BH26" s="92"/>
      <c r="BI26" s="91">
        <v>0</v>
      </c>
      <c r="BJ26" s="92"/>
      <c r="BK26" s="91">
        <v>0</v>
      </c>
    </row>
    <row r="27" spans="1:63" ht="12.75" customHeight="1">
      <c r="A27" s="7" t="s">
        <v>18</v>
      </c>
      <c r="B27" s="18"/>
      <c r="C27" s="121" t="s">
        <v>118</v>
      </c>
      <c r="D27" s="19"/>
      <c r="E27" s="91">
        <v>12922163</v>
      </c>
      <c r="F27" s="92"/>
      <c r="G27" s="91">
        <v>13675638</v>
      </c>
      <c r="H27" s="92"/>
      <c r="I27" s="91">
        <v>14404550</v>
      </c>
      <c r="J27" s="92"/>
      <c r="K27" s="91">
        <v>14739078</v>
      </c>
      <c r="L27" s="92"/>
      <c r="M27" s="91">
        <v>3774529</v>
      </c>
      <c r="N27" s="91"/>
      <c r="O27" s="91">
        <v>0</v>
      </c>
      <c r="P27" s="92"/>
      <c r="Q27" s="91">
        <v>3176078</v>
      </c>
      <c r="R27" s="92"/>
      <c r="S27" s="91">
        <v>3205661</v>
      </c>
      <c r="T27" s="92"/>
      <c r="U27" s="91">
        <v>3251548</v>
      </c>
      <c r="V27" s="92"/>
      <c r="W27" s="91">
        <v>3288876</v>
      </c>
      <c r="X27" s="92"/>
      <c r="Y27" s="91">
        <v>3332084</v>
      </c>
      <c r="Z27" s="92"/>
      <c r="AA27" s="91">
        <v>3387820</v>
      </c>
      <c r="AB27" s="92"/>
      <c r="AC27" s="91">
        <v>3445574</v>
      </c>
      <c r="AD27" s="92"/>
      <c r="AE27" s="91">
        <v>3510160</v>
      </c>
      <c r="AF27" s="92"/>
      <c r="AG27" s="91">
        <v>3566226</v>
      </c>
      <c r="AH27" s="92"/>
      <c r="AI27" s="91">
        <v>3599386</v>
      </c>
      <c r="AJ27" s="92"/>
      <c r="AK27" s="91">
        <v>3616943</v>
      </c>
      <c r="AL27" s="92"/>
      <c r="AM27" s="91">
        <v>3621995</v>
      </c>
      <c r="AN27" s="92"/>
      <c r="AO27" s="91">
        <v>3627413</v>
      </c>
      <c r="AP27" s="92"/>
      <c r="AQ27" s="91">
        <v>3659977</v>
      </c>
      <c r="AR27" s="92"/>
      <c r="AS27" s="91">
        <v>3708822</v>
      </c>
      <c r="AT27" s="92"/>
      <c r="AU27" s="91">
        <v>3742866</v>
      </c>
      <c r="AV27" s="92"/>
      <c r="AW27" s="91">
        <v>3774529</v>
      </c>
      <c r="AX27" s="92"/>
      <c r="AY27" s="91">
        <v>0</v>
      </c>
      <c r="AZ27" s="92"/>
      <c r="BA27" s="91">
        <v>0</v>
      </c>
      <c r="BB27" s="92"/>
      <c r="BC27" s="91">
        <v>0</v>
      </c>
      <c r="BD27" s="92"/>
      <c r="BE27" s="91">
        <v>0</v>
      </c>
      <c r="BF27" s="92"/>
      <c r="BG27" s="91">
        <v>0</v>
      </c>
      <c r="BH27" s="92"/>
      <c r="BI27" s="91">
        <v>0</v>
      </c>
      <c r="BJ27" s="92"/>
      <c r="BK27" s="91">
        <v>0</v>
      </c>
    </row>
    <row r="28" spans="1:63" ht="12.75" customHeight="1">
      <c r="A28" s="48" t="s">
        <v>74</v>
      </c>
      <c r="B28" s="18"/>
      <c r="C28" s="121" t="s">
        <v>119</v>
      </c>
      <c r="D28" s="19"/>
      <c r="E28" s="91">
        <v>5213333</v>
      </c>
      <c r="F28" s="92"/>
      <c r="G28" s="91">
        <v>5316557</v>
      </c>
      <c r="H28" s="92"/>
      <c r="I28" s="91">
        <v>5664602</v>
      </c>
      <c r="J28" s="92"/>
      <c r="K28" s="91">
        <v>6120831</v>
      </c>
      <c r="L28" s="92"/>
      <c r="M28" s="91">
        <v>1588748</v>
      </c>
      <c r="N28" s="91"/>
      <c r="O28" s="91">
        <v>0</v>
      </c>
      <c r="P28" s="92"/>
      <c r="Q28" s="91">
        <v>1284870</v>
      </c>
      <c r="R28" s="92"/>
      <c r="S28" s="91">
        <v>1292353</v>
      </c>
      <c r="T28" s="92"/>
      <c r="U28" s="91">
        <v>1320078</v>
      </c>
      <c r="V28" s="92"/>
      <c r="W28" s="91">
        <v>1316032</v>
      </c>
      <c r="X28" s="92"/>
      <c r="Y28" s="91">
        <v>1312129</v>
      </c>
      <c r="Z28" s="92"/>
      <c r="AA28" s="91">
        <v>1325269</v>
      </c>
      <c r="AB28" s="92"/>
      <c r="AC28" s="91">
        <v>1335416</v>
      </c>
      <c r="AD28" s="92"/>
      <c r="AE28" s="91">
        <v>1343743</v>
      </c>
      <c r="AF28" s="92"/>
      <c r="AG28" s="91">
        <v>1358853</v>
      </c>
      <c r="AH28" s="92"/>
      <c r="AI28" s="91">
        <v>1386559</v>
      </c>
      <c r="AJ28" s="92"/>
      <c r="AK28" s="91">
        <v>1437570</v>
      </c>
      <c r="AL28" s="92"/>
      <c r="AM28" s="91">
        <v>1481620</v>
      </c>
      <c r="AN28" s="92"/>
      <c r="AO28" s="91">
        <v>1505177</v>
      </c>
      <c r="AP28" s="92"/>
      <c r="AQ28" s="91">
        <v>1524284</v>
      </c>
      <c r="AR28" s="92"/>
      <c r="AS28" s="91">
        <v>1534328</v>
      </c>
      <c r="AT28" s="92"/>
      <c r="AU28" s="91">
        <v>1557042</v>
      </c>
      <c r="AV28" s="92"/>
      <c r="AW28" s="91">
        <v>1588748</v>
      </c>
      <c r="AX28" s="92"/>
      <c r="AY28" s="91">
        <v>0</v>
      </c>
      <c r="AZ28" s="92"/>
      <c r="BA28" s="91">
        <v>0</v>
      </c>
      <c r="BB28" s="92"/>
      <c r="BC28" s="91">
        <v>0</v>
      </c>
      <c r="BD28" s="92"/>
      <c r="BE28" s="91">
        <v>0</v>
      </c>
      <c r="BF28" s="92"/>
      <c r="BG28" s="91">
        <v>0</v>
      </c>
      <c r="BH28" s="92"/>
      <c r="BI28" s="91">
        <v>0</v>
      </c>
      <c r="BJ28" s="92"/>
      <c r="BK28" s="91">
        <v>0</v>
      </c>
    </row>
    <row r="29" spans="1:63" ht="12.75" customHeight="1">
      <c r="A29" s="7" t="s">
        <v>19</v>
      </c>
      <c r="B29" s="18"/>
      <c r="C29" s="121" t="s">
        <v>120</v>
      </c>
      <c r="D29" s="19"/>
      <c r="E29" s="91">
        <v>43979029</v>
      </c>
      <c r="F29" s="92"/>
      <c r="G29" s="91">
        <v>45353764</v>
      </c>
      <c r="H29" s="92"/>
      <c r="I29" s="91">
        <v>46769885</v>
      </c>
      <c r="J29" s="92"/>
      <c r="K29" s="91">
        <v>48397102</v>
      </c>
      <c r="L29" s="92"/>
      <c r="M29" s="91">
        <v>12362977</v>
      </c>
      <c r="N29" s="91"/>
      <c r="O29" s="91">
        <v>0</v>
      </c>
      <c r="P29" s="92"/>
      <c r="Q29" s="91">
        <v>10927857</v>
      </c>
      <c r="R29" s="92"/>
      <c r="S29" s="91">
        <v>10944333</v>
      </c>
      <c r="T29" s="92"/>
      <c r="U29" s="91">
        <v>11009200</v>
      </c>
      <c r="V29" s="92"/>
      <c r="W29" s="91">
        <v>11097639</v>
      </c>
      <c r="X29" s="92"/>
      <c r="Y29" s="91">
        <v>11194881</v>
      </c>
      <c r="Z29" s="92"/>
      <c r="AA29" s="91">
        <v>11288617</v>
      </c>
      <c r="AB29" s="92"/>
      <c r="AC29" s="91">
        <v>11387175</v>
      </c>
      <c r="AD29" s="92"/>
      <c r="AE29" s="91">
        <v>11483091</v>
      </c>
      <c r="AF29" s="92"/>
      <c r="AG29" s="91">
        <v>11560862</v>
      </c>
      <c r="AH29" s="92"/>
      <c r="AI29" s="91">
        <v>11640900</v>
      </c>
      <c r="AJ29" s="92"/>
      <c r="AK29" s="130">
        <v>11732578</v>
      </c>
      <c r="AL29" s="131"/>
      <c r="AM29" s="130">
        <v>11835545</v>
      </c>
      <c r="AN29" s="92"/>
      <c r="AO29" s="91">
        <v>11949596</v>
      </c>
      <c r="AP29" s="92"/>
      <c r="AQ29" s="91">
        <v>12044987</v>
      </c>
      <c r="AR29" s="92"/>
      <c r="AS29" s="91">
        <v>12147327</v>
      </c>
      <c r="AT29" s="92"/>
      <c r="AU29" s="91">
        <v>12255192</v>
      </c>
      <c r="AV29" s="92"/>
      <c r="AW29" s="91">
        <v>12362977</v>
      </c>
      <c r="AX29" s="92"/>
      <c r="AY29" s="91">
        <v>0</v>
      </c>
      <c r="AZ29" s="92"/>
      <c r="BA29" s="91">
        <v>0</v>
      </c>
      <c r="BB29" s="92"/>
      <c r="BC29" s="91">
        <v>0</v>
      </c>
      <c r="BD29" s="92"/>
      <c r="BE29" s="91">
        <v>0</v>
      </c>
      <c r="BF29" s="92"/>
      <c r="BG29" s="91">
        <v>0</v>
      </c>
      <c r="BH29" s="92"/>
      <c r="BI29" s="91">
        <v>0</v>
      </c>
      <c r="BJ29" s="92"/>
      <c r="BK29" s="91">
        <v>0</v>
      </c>
    </row>
    <row r="30" spans="1:63" ht="12.75" customHeight="1">
      <c r="A30" s="8" t="s">
        <v>75</v>
      </c>
      <c r="B30" s="18"/>
      <c r="C30" s="121" t="s">
        <v>122</v>
      </c>
      <c r="D30" s="19"/>
      <c r="E30" s="91">
        <v>33415940</v>
      </c>
      <c r="F30" s="92"/>
      <c r="G30" s="91">
        <v>34579660</v>
      </c>
      <c r="H30" s="92"/>
      <c r="I30" s="91">
        <v>35840033</v>
      </c>
      <c r="J30" s="92"/>
      <c r="K30" s="91">
        <v>37351831</v>
      </c>
      <c r="L30" s="92"/>
      <c r="M30" s="91">
        <v>9601871</v>
      </c>
      <c r="N30" s="91"/>
      <c r="O30" s="91">
        <v>0</v>
      </c>
      <c r="P30" s="92"/>
      <c r="Q30" s="91">
        <v>8296251</v>
      </c>
      <c r="R30" s="92"/>
      <c r="S30" s="91">
        <v>8308387</v>
      </c>
      <c r="T30" s="92"/>
      <c r="U30" s="91">
        <v>8367756</v>
      </c>
      <c r="V30" s="92"/>
      <c r="W30" s="91">
        <v>8443546</v>
      </c>
      <c r="X30" s="92"/>
      <c r="Y30" s="91">
        <v>8522964</v>
      </c>
      <c r="Z30" s="92"/>
      <c r="AA30" s="91">
        <v>8599596</v>
      </c>
      <c r="AB30" s="92"/>
      <c r="AC30" s="91">
        <v>8685162</v>
      </c>
      <c r="AD30" s="92"/>
      <c r="AE30" s="91">
        <v>8771938</v>
      </c>
      <c r="AF30" s="92"/>
      <c r="AG30" s="91">
        <v>8843056</v>
      </c>
      <c r="AH30" s="92"/>
      <c r="AI30" s="91">
        <v>8915544</v>
      </c>
      <c r="AJ30" s="92"/>
      <c r="AK30" s="91">
        <v>8995702</v>
      </c>
      <c r="AL30" s="92"/>
      <c r="AM30" s="91">
        <v>9085731</v>
      </c>
      <c r="AN30" s="92"/>
      <c r="AO30" s="91">
        <v>9190403</v>
      </c>
      <c r="AP30" s="92"/>
      <c r="AQ30" s="91">
        <v>9282093</v>
      </c>
      <c r="AR30" s="92"/>
      <c r="AS30" s="91">
        <v>9385064</v>
      </c>
      <c r="AT30" s="92"/>
      <c r="AU30" s="91">
        <v>9494271</v>
      </c>
      <c r="AV30" s="92"/>
      <c r="AW30" s="91">
        <v>9601871</v>
      </c>
      <c r="AX30" s="92"/>
      <c r="AY30" s="91">
        <v>0</v>
      </c>
      <c r="AZ30" s="92"/>
      <c r="BA30" s="91">
        <v>0</v>
      </c>
      <c r="BB30" s="92"/>
      <c r="BC30" s="91">
        <v>0</v>
      </c>
      <c r="BD30" s="92"/>
      <c r="BE30" s="91">
        <v>0</v>
      </c>
      <c r="BF30" s="92"/>
      <c r="BG30" s="91">
        <v>0</v>
      </c>
      <c r="BH30" s="92"/>
      <c r="BI30" s="91">
        <v>0</v>
      </c>
      <c r="BJ30" s="92"/>
      <c r="BK30" s="91">
        <v>0</v>
      </c>
    </row>
    <row r="31" spans="1:63" ht="12.75" customHeight="1">
      <c r="A31" s="8" t="s">
        <v>76</v>
      </c>
      <c r="B31" s="18"/>
      <c r="C31" s="121" t="s">
        <v>123</v>
      </c>
      <c r="D31" s="19"/>
      <c r="E31" s="91">
        <v>10563089</v>
      </c>
      <c r="F31" s="92"/>
      <c r="G31" s="91">
        <v>10774104</v>
      </c>
      <c r="H31" s="92"/>
      <c r="I31" s="91">
        <v>10929852</v>
      </c>
      <c r="J31" s="92"/>
      <c r="K31" s="91">
        <v>11045271</v>
      </c>
      <c r="L31" s="92"/>
      <c r="M31" s="91">
        <v>2761106</v>
      </c>
      <c r="N31" s="91"/>
      <c r="O31" s="91">
        <v>0</v>
      </c>
      <c r="P31" s="92"/>
      <c r="Q31" s="91">
        <v>2631606</v>
      </c>
      <c r="R31" s="92"/>
      <c r="S31" s="91">
        <v>2635946</v>
      </c>
      <c r="T31" s="92"/>
      <c r="U31" s="91">
        <v>2641444</v>
      </c>
      <c r="V31" s="92"/>
      <c r="W31" s="91">
        <v>2654093</v>
      </c>
      <c r="X31" s="92"/>
      <c r="Y31" s="91">
        <v>2671917</v>
      </c>
      <c r="Z31" s="92"/>
      <c r="AA31" s="91">
        <v>2689021</v>
      </c>
      <c r="AB31" s="92"/>
      <c r="AC31" s="91">
        <v>2702013</v>
      </c>
      <c r="AD31" s="92"/>
      <c r="AE31" s="91">
        <v>2711153</v>
      </c>
      <c r="AF31" s="92"/>
      <c r="AG31" s="91">
        <v>2717806</v>
      </c>
      <c r="AH31" s="92"/>
      <c r="AI31" s="91">
        <v>2725356</v>
      </c>
      <c r="AJ31" s="92"/>
      <c r="AK31" s="91">
        <v>2736876</v>
      </c>
      <c r="AL31" s="92"/>
      <c r="AM31" s="91">
        <v>2749814</v>
      </c>
      <c r="AN31" s="92"/>
      <c r="AO31" s="91">
        <v>2759193</v>
      </c>
      <c r="AP31" s="92"/>
      <c r="AQ31" s="91">
        <v>2762894</v>
      </c>
      <c r="AR31" s="92"/>
      <c r="AS31" s="91">
        <v>2762263</v>
      </c>
      <c r="AT31" s="92"/>
      <c r="AU31" s="91">
        <v>2760921</v>
      </c>
      <c r="AV31" s="92"/>
      <c r="AW31" s="91">
        <v>2761106</v>
      </c>
      <c r="AX31" s="92"/>
      <c r="AY31" s="91">
        <v>0</v>
      </c>
      <c r="AZ31" s="92"/>
      <c r="BA31" s="91">
        <v>0</v>
      </c>
      <c r="BB31" s="92"/>
      <c r="BC31" s="91">
        <v>0</v>
      </c>
      <c r="BD31" s="92"/>
      <c r="BE31" s="91">
        <v>0</v>
      </c>
      <c r="BF31" s="92"/>
      <c r="BG31" s="91">
        <v>0</v>
      </c>
      <c r="BH31" s="92"/>
      <c r="BI31" s="91">
        <v>0</v>
      </c>
      <c r="BJ31" s="92"/>
      <c r="BK31" s="91">
        <v>0</v>
      </c>
    </row>
    <row r="32" spans="1:63" ht="12.75" customHeight="1">
      <c r="A32" s="7" t="s">
        <v>77</v>
      </c>
      <c r="B32" s="18"/>
      <c r="C32" s="108" t="s">
        <v>95</v>
      </c>
      <c r="D32" s="19"/>
      <c r="E32" s="91">
        <v>5903964</v>
      </c>
      <c r="F32" s="92"/>
      <c r="G32" s="91">
        <v>6309175</v>
      </c>
      <c r="H32" s="92"/>
      <c r="I32" s="91">
        <v>6744756</v>
      </c>
      <c r="J32" s="92"/>
      <c r="K32" s="91">
        <v>7433608</v>
      </c>
      <c r="L32" s="92"/>
      <c r="M32" s="91">
        <v>1982844</v>
      </c>
      <c r="N32" s="91"/>
      <c r="O32" s="91">
        <v>0</v>
      </c>
      <c r="P32" s="92"/>
      <c r="Q32" s="91">
        <v>1446110</v>
      </c>
      <c r="R32" s="92"/>
      <c r="S32" s="91">
        <v>1464737</v>
      </c>
      <c r="T32" s="92"/>
      <c r="U32" s="91">
        <v>1484433</v>
      </c>
      <c r="V32" s="92"/>
      <c r="W32" s="91">
        <v>1508684</v>
      </c>
      <c r="X32" s="92"/>
      <c r="Y32" s="91">
        <v>1537637</v>
      </c>
      <c r="Z32" s="92"/>
      <c r="AA32" s="91">
        <v>1566466</v>
      </c>
      <c r="AB32" s="92"/>
      <c r="AC32" s="91">
        <v>1591611</v>
      </c>
      <c r="AD32" s="92"/>
      <c r="AE32" s="91">
        <v>1613461</v>
      </c>
      <c r="AF32" s="92"/>
      <c r="AG32" s="91">
        <v>1633208</v>
      </c>
      <c r="AH32" s="92"/>
      <c r="AI32" s="91">
        <v>1662715</v>
      </c>
      <c r="AJ32" s="92"/>
      <c r="AK32" s="91">
        <v>1700937</v>
      </c>
      <c r="AL32" s="92"/>
      <c r="AM32" s="91">
        <v>1747896</v>
      </c>
      <c r="AN32" s="92"/>
      <c r="AO32" s="91">
        <v>1784188</v>
      </c>
      <c r="AP32" s="92"/>
      <c r="AQ32" s="91">
        <v>1828687</v>
      </c>
      <c r="AR32" s="92"/>
      <c r="AS32" s="91">
        <v>1880624</v>
      </c>
      <c r="AT32" s="92"/>
      <c r="AU32" s="91">
        <v>1940109</v>
      </c>
      <c r="AV32" s="92"/>
      <c r="AW32" s="91">
        <v>1982844</v>
      </c>
      <c r="AX32" s="92"/>
      <c r="AY32" s="91">
        <v>0</v>
      </c>
      <c r="AZ32" s="92"/>
      <c r="BA32" s="91">
        <v>0</v>
      </c>
      <c r="BB32" s="92"/>
      <c r="BC32" s="91">
        <v>0</v>
      </c>
      <c r="BD32" s="92"/>
      <c r="BE32" s="91">
        <v>0</v>
      </c>
      <c r="BF32" s="92"/>
      <c r="BG32" s="91">
        <v>0</v>
      </c>
      <c r="BH32" s="92"/>
      <c r="BI32" s="91">
        <v>0</v>
      </c>
      <c r="BJ32" s="92"/>
      <c r="BK32" s="91">
        <v>0</v>
      </c>
    </row>
    <row r="33" spans="1:63" ht="12.75" customHeight="1">
      <c r="A33" s="78" t="s">
        <v>78</v>
      </c>
      <c r="B33" s="18"/>
      <c r="C33" s="108" t="s">
        <v>96</v>
      </c>
      <c r="D33" s="19"/>
      <c r="E33" s="91">
        <v>4021862</v>
      </c>
      <c r="F33" s="92"/>
      <c r="G33" s="91">
        <v>4203105</v>
      </c>
      <c r="H33" s="92"/>
      <c r="I33" s="91">
        <v>4419504</v>
      </c>
      <c r="J33" s="92"/>
      <c r="K33" s="91">
        <v>4875683</v>
      </c>
      <c r="L33" s="92"/>
      <c r="M33" s="91">
        <v>1312047</v>
      </c>
      <c r="N33" s="91"/>
      <c r="O33" s="91">
        <v>0</v>
      </c>
      <c r="P33" s="92"/>
      <c r="Q33" s="91">
        <v>994019</v>
      </c>
      <c r="R33" s="92"/>
      <c r="S33" s="91">
        <v>1000376</v>
      </c>
      <c r="T33" s="92"/>
      <c r="U33" s="91">
        <v>1008424</v>
      </c>
      <c r="V33" s="92"/>
      <c r="W33" s="91">
        <v>1019043</v>
      </c>
      <c r="X33" s="92"/>
      <c r="Y33" s="91">
        <v>1032654</v>
      </c>
      <c r="Z33" s="92"/>
      <c r="AA33" s="91">
        <v>1045402</v>
      </c>
      <c r="AB33" s="92"/>
      <c r="AC33" s="91">
        <v>1057311</v>
      </c>
      <c r="AD33" s="92"/>
      <c r="AE33" s="91">
        <v>1067738</v>
      </c>
      <c r="AF33" s="92"/>
      <c r="AG33" s="91">
        <v>1075377</v>
      </c>
      <c r="AH33" s="92"/>
      <c r="AI33" s="91">
        <v>1090257</v>
      </c>
      <c r="AJ33" s="92"/>
      <c r="AK33" s="91">
        <v>1112190</v>
      </c>
      <c r="AL33" s="92"/>
      <c r="AM33" s="91">
        <v>1141680</v>
      </c>
      <c r="AN33" s="92"/>
      <c r="AO33" s="91">
        <v>1165862</v>
      </c>
      <c r="AP33" s="92"/>
      <c r="AQ33" s="91">
        <v>1196083</v>
      </c>
      <c r="AR33" s="92"/>
      <c r="AS33" s="91">
        <v>1234004</v>
      </c>
      <c r="AT33" s="92"/>
      <c r="AU33" s="91">
        <v>1279734</v>
      </c>
      <c r="AV33" s="92"/>
      <c r="AW33" s="91">
        <v>1312047</v>
      </c>
      <c r="AX33" s="92"/>
      <c r="AY33" s="91">
        <v>0</v>
      </c>
      <c r="AZ33" s="92"/>
      <c r="BA33" s="91">
        <v>0</v>
      </c>
      <c r="BB33" s="92"/>
      <c r="BC33" s="91">
        <v>0</v>
      </c>
      <c r="BD33" s="92"/>
      <c r="BE33" s="91">
        <v>0</v>
      </c>
      <c r="BF33" s="92"/>
      <c r="BG33" s="91">
        <v>0</v>
      </c>
      <c r="BH33" s="92"/>
      <c r="BI33" s="91">
        <v>0</v>
      </c>
      <c r="BJ33" s="92"/>
      <c r="BK33" s="91">
        <v>0</v>
      </c>
    </row>
    <row r="34" spans="1:63" ht="12.75" customHeight="1">
      <c r="A34" s="78" t="s">
        <v>79</v>
      </c>
      <c r="B34" s="18"/>
      <c r="C34" s="108" t="s">
        <v>97</v>
      </c>
      <c r="D34" s="19"/>
      <c r="E34" s="91">
        <v>123719</v>
      </c>
      <c r="F34" s="92"/>
      <c r="G34" s="91">
        <v>130716</v>
      </c>
      <c r="H34" s="92"/>
      <c r="I34" s="91">
        <v>149178</v>
      </c>
      <c r="J34" s="92"/>
      <c r="K34" s="91">
        <v>158326</v>
      </c>
      <c r="L34" s="92"/>
      <c r="M34" s="91">
        <v>41651</v>
      </c>
      <c r="N34" s="91"/>
      <c r="O34" s="91">
        <v>0</v>
      </c>
      <c r="P34" s="92"/>
      <c r="Q34" s="91">
        <v>32286</v>
      </c>
      <c r="R34" s="92"/>
      <c r="S34" s="91">
        <v>31273</v>
      </c>
      <c r="T34" s="92"/>
      <c r="U34" s="91">
        <v>30220</v>
      </c>
      <c r="V34" s="92"/>
      <c r="W34" s="91">
        <v>29940</v>
      </c>
      <c r="X34" s="92"/>
      <c r="Y34" s="91">
        <v>30831</v>
      </c>
      <c r="Z34" s="92"/>
      <c r="AA34" s="91">
        <v>32025</v>
      </c>
      <c r="AB34" s="92"/>
      <c r="AC34" s="91">
        <v>33278</v>
      </c>
      <c r="AD34" s="92"/>
      <c r="AE34" s="91">
        <v>34582</v>
      </c>
      <c r="AF34" s="92"/>
      <c r="AG34" s="91">
        <v>35852</v>
      </c>
      <c r="AH34" s="92"/>
      <c r="AI34" s="91">
        <v>36946</v>
      </c>
      <c r="AJ34" s="92"/>
      <c r="AK34" s="91">
        <v>37883</v>
      </c>
      <c r="AL34" s="92"/>
      <c r="AM34" s="91">
        <v>38497</v>
      </c>
      <c r="AN34" s="92"/>
      <c r="AO34" s="91">
        <v>38699</v>
      </c>
      <c r="AP34" s="92"/>
      <c r="AQ34" s="91">
        <v>39127</v>
      </c>
      <c r="AR34" s="92"/>
      <c r="AS34" s="91">
        <v>39841</v>
      </c>
      <c r="AT34" s="92"/>
      <c r="AU34" s="91">
        <v>40659</v>
      </c>
      <c r="AV34" s="92"/>
      <c r="AW34" s="91">
        <v>41651</v>
      </c>
      <c r="AX34" s="92"/>
      <c r="AY34" s="91">
        <v>0</v>
      </c>
      <c r="AZ34" s="92"/>
      <c r="BA34" s="91">
        <v>0</v>
      </c>
      <c r="BB34" s="92"/>
      <c r="BC34" s="91">
        <v>0</v>
      </c>
      <c r="BD34" s="92"/>
      <c r="BE34" s="91">
        <v>0</v>
      </c>
      <c r="BF34" s="92"/>
      <c r="BG34" s="91">
        <v>0</v>
      </c>
      <c r="BH34" s="92"/>
      <c r="BI34" s="91">
        <v>0</v>
      </c>
      <c r="BJ34" s="92"/>
      <c r="BK34" s="91">
        <v>0</v>
      </c>
    </row>
    <row r="35" spans="1:63" ht="12.75" customHeight="1">
      <c r="A35" s="79" t="s">
        <v>80</v>
      </c>
      <c r="B35" s="18"/>
      <c r="C35" s="110" t="s">
        <v>98</v>
      </c>
      <c r="D35" s="19"/>
      <c r="E35" s="94">
        <v>1758383</v>
      </c>
      <c r="F35" s="92"/>
      <c r="G35" s="94">
        <v>1975354</v>
      </c>
      <c r="H35" s="92"/>
      <c r="I35" s="94">
        <v>2176074</v>
      </c>
      <c r="J35" s="92"/>
      <c r="K35" s="94">
        <v>2399599</v>
      </c>
      <c r="L35" s="92"/>
      <c r="M35" s="94">
        <v>629146</v>
      </c>
      <c r="N35" s="92"/>
      <c r="O35" s="94">
        <v>0</v>
      </c>
      <c r="P35" s="92"/>
      <c r="Q35" s="94">
        <v>419805</v>
      </c>
      <c r="R35" s="92"/>
      <c r="S35" s="94">
        <v>433088</v>
      </c>
      <c r="T35" s="92"/>
      <c r="U35" s="94">
        <v>445789</v>
      </c>
      <c r="V35" s="92"/>
      <c r="W35" s="94">
        <v>459701</v>
      </c>
      <c r="X35" s="92"/>
      <c r="Y35" s="94">
        <v>474152</v>
      </c>
      <c r="Z35" s="92"/>
      <c r="AA35" s="94">
        <v>489039</v>
      </c>
      <c r="AB35" s="92"/>
      <c r="AC35" s="94">
        <v>501022</v>
      </c>
      <c r="AD35" s="92"/>
      <c r="AE35" s="94">
        <v>511141</v>
      </c>
      <c r="AF35" s="92"/>
      <c r="AG35" s="94">
        <v>521979</v>
      </c>
      <c r="AH35" s="92"/>
      <c r="AI35" s="94">
        <v>535512</v>
      </c>
      <c r="AJ35" s="92"/>
      <c r="AK35" s="94">
        <v>550864</v>
      </c>
      <c r="AL35" s="92"/>
      <c r="AM35" s="94">
        <v>567719</v>
      </c>
      <c r="AN35" s="92"/>
      <c r="AO35" s="94">
        <v>579627</v>
      </c>
      <c r="AP35" s="92"/>
      <c r="AQ35" s="94">
        <v>593477</v>
      </c>
      <c r="AR35" s="92"/>
      <c r="AS35" s="94">
        <v>606779</v>
      </c>
      <c r="AT35" s="92"/>
      <c r="AU35" s="94">
        <v>619716</v>
      </c>
      <c r="AV35" s="92"/>
      <c r="AW35" s="94">
        <v>629146</v>
      </c>
      <c r="AX35" s="92"/>
      <c r="AY35" s="94">
        <v>0</v>
      </c>
      <c r="AZ35" s="92"/>
      <c r="BA35" s="94">
        <v>0</v>
      </c>
      <c r="BB35" s="92"/>
      <c r="BC35" s="94">
        <v>0</v>
      </c>
      <c r="BD35" s="92"/>
      <c r="BE35" s="94">
        <v>0</v>
      </c>
      <c r="BF35" s="92"/>
      <c r="BG35" s="94">
        <v>0</v>
      </c>
      <c r="BH35" s="92"/>
      <c r="BI35" s="94">
        <v>0</v>
      </c>
      <c r="BJ35" s="92"/>
      <c r="BK35" s="94">
        <v>0</v>
      </c>
    </row>
    <row r="36" spans="1:63" s="12" customFormat="1" ht="12.75" customHeight="1" thickBot="1">
      <c r="A36" s="31" t="s">
        <v>82</v>
      </c>
      <c r="B36" s="29"/>
      <c r="C36" s="111"/>
      <c r="D36" s="17"/>
      <c r="E36" s="97">
        <v>74546358</v>
      </c>
      <c r="F36" s="96"/>
      <c r="G36" s="97">
        <v>77405652</v>
      </c>
      <c r="H36" s="96"/>
      <c r="I36" s="97">
        <v>80467576</v>
      </c>
      <c r="J36" s="96"/>
      <c r="K36" s="97">
        <v>83483607</v>
      </c>
      <c r="L36" s="96"/>
      <c r="M36" s="97">
        <v>21411855</v>
      </c>
      <c r="N36" s="96"/>
      <c r="O36" s="97">
        <v>0</v>
      </c>
      <c r="P36" s="96"/>
      <c r="Q36" s="97">
        <v>18412484</v>
      </c>
      <c r="R36" s="96"/>
      <c r="S36" s="97">
        <v>18539528</v>
      </c>
      <c r="T36" s="96"/>
      <c r="U36" s="97">
        <v>18723410</v>
      </c>
      <c r="V36" s="96"/>
      <c r="W36" s="97">
        <v>18870936</v>
      </c>
      <c r="X36" s="96"/>
      <c r="Y36" s="97">
        <v>19033953</v>
      </c>
      <c r="Z36" s="96"/>
      <c r="AA36" s="97">
        <v>19238530</v>
      </c>
      <c r="AB36" s="96"/>
      <c r="AC36" s="97">
        <v>19455735</v>
      </c>
      <c r="AD36" s="96"/>
      <c r="AE36" s="97">
        <v>19677434</v>
      </c>
      <c r="AF36" s="96"/>
      <c r="AG36" s="97">
        <v>19852086</v>
      </c>
      <c r="AH36" s="96"/>
      <c r="AI36" s="97">
        <v>20013873</v>
      </c>
      <c r="AJ36" s="96"/>
      <c r="AK36" s="97">
        <v>20205516</v>
      </c>
      <c r="AL36" s="96"/>
      <c r="AM36" s="97">
        <v>20396101</v>
      </c>
      <c r="AN36" s="96"/>
      <c r="AO36" s="97">
        <v>20566491</v>
      </c>
      <c r="AP36" s="96"/>
      <c r="AQ36" s="97">
        <v>20754208</v>
      </c>
      <c r="AR36" s="96"/>
      <c r="AS36" s="97">
        <v>20969817</v>
      </c>
      <c r="AT36" s="96"/>
      <c r="AU36" s="97">
        <v>21193091</v>
      </c>
      <c r="AV36" s="96"/>
      <c r="AW36" s="97">
        <v>21411855</v>
      </c>
      <c r="AX36" s="96"/>
      <c r="AY36" s="97">
        <v>0</v>
      </c>
      <c r="AZ36" s="96"/>
      <c r="BA36" s="97">
        <v>0</v>
      </c>
      <c r="BB36" s="96"/>
      <c r="BC36" s="97">
        <v>0</v>
      </c>
      <c r="BD36" s="96"/>
      <c r="BE36" s="97">
        <v>0</v>
      </c>
      <c r="BF36" s="96"/>
      <c r="BG36" s="97">
        <v>0</v>
      </c>
      <c r="BH36" s="96"/>
      <c r="BI36" s="97">
        <v>0</v>
      </c>
      <c r="BJ36" s="96"/>
      <c r="BK36" s="97">
        <v>0</v>
      </c>
    </row>
    <row r="37" spans="1:38" ht="12.75" customHeight="1">
      <c r="A37" s="10"/>
      <c r="Z37" s="19"/>
      <c r="AB37" s="19"/>
      <c r="AD37" s="19"/>
      <c r="AH37" s="19"/>
      <c r="AJ37" s="19"/>
      <c r="AL37" s="19"/>
    </row>
  </sheetData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60" verticalDpi="36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1015">
    <pageSetUpPr fitToPage="1"/>
  </sheetPr>
  <dimension ref="A1:BK41"/>
  <sheetViews>
    <sheetView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2" max="2" width="0.5625" style="0" customWidth="1"/>
    <col min="3" max="3" width="7.7109375" style="0" customWidth="1"/>
    <col min="4" max="4" width="0.5625" style="0" customWidth="1"/>
    <col min="5" max="5" width="8.7109375" style="14" hidden="1" customWidth="1"/>
    <col min="6" max="6" width="0.5625" style="0" hidden="1" customWidth="1"/>
    <col min="7" max="7" width="8.7109375" style="14" hidden="1" customWidth="1"/>
    <col min="8" max="8" width="0.5625" style="14" hidden="1" customWidth="1"/>
    <col min="9" max="9" width="8.7109375" style="14" customWidth="1"/>
    <col min="10" max="10" width="0.5625" style="14" customWidth="1"/>
    <col min="11" max="11" width="8.7109375" style="14" customWidth="1"/>
    <col min="12" max="12" width="0.5625" style="14" customWidth="1"/>
    <col min="13" max="13" width="8.7109375" style="14" hidden="1" customWidth="1"/>
    <col min="14" max="14" width="0.5625" style="14" hidden="1" customWidth="1"/>
    <col min="15" max="15" width="8.7109375" style="14" hidden="1" customWidth="1"/>
    <col min="16" max="16" width="0.5625" style="14" hidden="1" customWidth="1"/>
    <col min="17" max="17" width="8.7109375" style="0" hidden="1" customWidth="1"/>
    <col min="18" max="18" width="0.5625" style="0" hidden="1" customWidth="1"/>
    <col min="19" max="19" width="8.7109375" style="0" hidden="1" customWidth="1"/>
    <col min="20" max="20" width="0.5625" style="0" hidden="1" customWidth="1"/>
    <col min="21" max="21" width="8.7109375" style="0" hidden="1" customWidth="1"/>
    <col min="22" max="22" width="0.5625" style="0" hidden="1" customWidth="1"/>
    <col min="23" max="23" width="8.7109375" style="0" hidden="1" customWidth="1"/>
    <col min="24" max="24" width="0.5625" style="14" hidden="1" customWidth="1"/>
    <col min="25" max="25" width="8.7109375" style="0" hidden="1" customWidth="1"/>
    <col min="26" max="26" width="0.5625" style="0" hidden="1" customWidth="1"/>
    <col min="27" max="27" width="8.7109375" style="0" hidden="1" customWidth="1"/>
    <col min="28" max="28" width="0.5625" style="0" hidden="1" customWidth="1"/>
    <col min="29" max="29" width="8.7109375" style="0" hidden="1" customWidth="1"/>
    <col min="30" max="30" width="0.5625" style="0" hidden="1" customWidth="1"/>
    <col min="31" max="31" width="8.7109375" style="0" hidden="1" customWidth="1"/>
    <col min="32" max="32" width="0.5625" style="0" hidden="1" customWidth="1"/>
    <col min="33" max="33" width="8.7109375" style="0" customWidth="1"/>
    <col min="34" max="34" width="0.5625" style="0" customWidth="1"/>
    <col min="35" max="35" width="8.7109375" style="0" customWidth="1"/>
    <col min="36" max="36" width="0.5625" style="0" customWidth="1"/>
    <col min="37" max="37" width="8.7109375" style="0" customWidth="1"/>
    <col min="38" max="38" width="0.5625" style="0" customWidth="1"/>
    <col min="39" max="39" width="8.7109375" style="0" customWidth="1"/>
    <col min="40" max="40" width="0.5625" style="0" customWidth="1"/>
    <col min="41" max="41" width="8.7109375" style="0" customWidth="1"/>
    <col min="42" max="42" width="0.5625" style="0" customWidth="1"/>
    <col min="43" max="43" width="8.7109375" style="0" customWidth="1"/>
    <col min="44" max="44" width="0.5625" style="0" customWidth="1"/>
    <col min="45" max="45" width="8.7109375" style="0" customWidth="1"/>
    <col min="46" max="46" width="0.5625" style="0" customWidth="1"/>
    <col min="47" max="47" width="8.7109375" style="0" customWidth="1"/>
    <col min="48" max="48" width="0.5625" style="0" customWidth="1"/>
    <col min="49" max="49" width="8.7109375" style="0" customWidth="1"/>
    <col min="50" max="50" width="0.5625" style="0" hidden="1" customWidth="1"/>
    <col min="51" max="51" width="8.7109375" style="0" hidden="1" customWidth="1"/>
    <col min="52" max="52" width="0.5625" style="0" hidden="1" customWidth="1"/>
    <col min="53" max="53" width="8.7109375" style="0" hidden="1" customWidth="1"/>
    <col min="54" max="54" width="0.5625" style="0" hidden="1" customWidth="1"/>
    <col min="55" max="55" width="8.7109375" style="0" hidden="1" customWidth="1"/>
    <col min="56" max="56" width="0.5625" style="0" hidden="1" customWidth="1"/>
    <col min="57" max="57" width="8.7109375" style="0" hidden="1" customWidth="1"/>
    <col min="58" max="58" width="0.5625" style="0" hidden="1" customWidth="1"/>
    <col min="59" max="59" width="8.7109375" style="0" hidden="1" customWidth="1"/>
    <col min="60" max="60" width="0.5625" style="0" hidden="1" customWidth="1"/>
    <col min="61" max="61" width="8.7109375" style="0" hidden="1" customWidth="1"/>
    <col min="62" max="62" width="0.5625" style="0" hidden="1" customWidth="1"/>
    <col min="63" max="63" width="8.7109375" style="0" hidden="1" customWidth="1"/>
  </cols>
  <sheetData>
    <row r="1" spans="1:24" s="21" customFormat="1" ht="16.5" customHeight="1">
      <c r="A1" s="20" t="s">
        <v>65</v>
      </c>
      <c r="E1" s="22"/>
      <c r="G1" s="22"/>
      <c r="H1" s="22"/>
      <c r="I1" s="22"/>
      <c r="J1" s="22"/>
      <c r="K1" s="22"/>
      <c r="L1" s="22"/>
      <c r="M1" s="22"/>
      <c r="N1" s="22"/>
      <c r="O1" s="22"/>
      <c r="P1" s="22"/>
      <c r="X1" s="22"/>
    </row>
    <row r="2" spans="1:24" s="21" customFormat="1" ht="16.5" customHeight="1">
      <c r="A2" s="3" t="s">
        <v>193</v>
      </c>
      <c r="E2" s="22"/>
      <c r="G2" s="22"/>
      <c r="H2" s="22"/>
      <c r="I2" s="22"/>
      <c r="J2" s="22"/>
      <c r="K2" s="22"/>
      <c r="L2" s="22"/>
      <c r="M2" s="22"/>
      <c r="N2" s="22"/>
      <c r="O2" s="22"/>
      <c r="P2" s="22"/>
      <c r="X2" s="22"/>
    </row>
    <row r="3" spans="1:6" ht="19.5" customHeight="1">
      <c r="A3" s="2"/>
      <c r="B3" s="2"/>
      <c r="C3" s="2"/>
      <c r="D3" s="2"/>
      <c r="F3" s="2"/>
    </row>
    <row r="4" ht="15" customHeight="1">
      <c r="A4" s="23" t="s">
        <v>104</v>
      </c>
    </row>
    <row r="5" ht="15" customHeight="1">
      <c r="A5" s="1" t="s">
        <v>186</v>
      </c>
    </row>
    <row r="6" spans="1:63" ht="5.25" customHeight="1" thickBot="1">
      <c r="A6" s="4"/>
      <c r="B6" s="4"/>
      <c r="C6" s="4"/>
      <c r="D6" s="4"/>
      <c r="E6" s="15"/>
      <c r="F6" s="4"/>
      <c r="G6" s="15"/>
      <c r="H6" s="15"/>
      <c r="I6" s="15"/>
      <c r="J6" s="15"/>
      <c r="K6" s="15"/>
      <c r="L6" s="15"/>
      <c r="M6" s="15"/>
      <c r="N6" s="15"/>
      <c r="O6" s="15"/>
      <c r="P6" s="15"/>
      <c r="Q6" s="4"/>
      <c r="R6" s="4"/>
      <c r="S6" s="4"/>
      <c r="T6" s="4"/>
      <c r="U6" s="4"/>
      <c r="V6" s="4"/>
      <c r="W6" s="4"/>
      <c r="X6" s="15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spans="1:63" ht="15" customHeight="1" thickBot="1" thickTop="1">
      <c r="A7" s="7"/>
      <c r="B7" s="18"/>
      <c r="C7" s="7"/>
      <c r="D7" s="18"/>
      <c r="E7" s="24"/>
      <c r="F7" s="18"/>
      <c r="G7" s="24"/>
      <c r="H7" s="25"/>
      <c r="I7" s="24"/>
      <c r="J7" s="25"/>
      <c r="K7" s="24"/>
      <c r="L7" s="25"/>
      <c r="M7" s="24"/>
      <c r="N7" s="24"/>
      <c r="O7" s="24"/>
      <c r="P7" s="25"/>
      <c r="Q7" s="80" t="s">
        <v>90</v>
      </c>
      <c r="R7" s="80"/>
      <c r="S7" s="13"/>
      <c r="T7" s="13"/>
      <c r="U7" s="13"/>
      <c r="V7" s="13"/>
      <c r="W7" s="13"/>
      <c r="X7" s="25"/>
      <c r="Y7" s="80" t="s">
        <v>4</v>
      </c>
      <c r="Z7" s="80"/>
      <c r="AA7" s="13"/>
      <c r="AB7" s="13"/>
      <c r="AC7" s="13"/>
      <c r="AD7" s="13"/>
      <c r="AE7" s="13"/>
      <c r="AF7" s="18"/>
      <c r="AG7" s="80" t="s">
        <v>5</v>
      </c>
      <c r="AH7" s="80"/>
      <c r="AI7" s="13"/>
      <c r="AJ7" s="13"/>
      <c r="AK7" s="13"/>
      <c r="AL7" s="13"/>
      <c r="AM7" s="13"/>
      <c r="AN7" s="18"/>
      <c r="AO7" s="80" t="s">
        <v>83</v>
      </c>
      <c r="AP7" s="80"/>
      <c r="AQ7" s="13"/>
      <c r="AR7" s="13"/>
      <c r="AS7" s="13"/>
      <c r="AT7" s="13"/>
      <c r="AU7" s="13"/>
      <c r="AV7" s="18"/>
      <c r="AW7" s="80" t="s">
        <v>191</v>
      </c>
      <c r="AX7" s="80"/>
      <c r="AY7" s="13"/>
      <c r="AZ7" s="13"/>
      <c r="BA7" s="13"/>
      <c r="BB7" s="13"/>
      <c r="BC7" s="13"/>
      <c r="BD7" s="18"/>
      <c r="BE7" s="80" t="s">
        <v>192</v>
      </c>
      <c r="BF7" s="80"/>
      <c r="BG7" s="13"/>
      <c r="BH7" s="13"/>
      <c r="BI7" s="13"/>
      <c r="BJ7" s="13"/>
      <c r="BK7" s="13"/>
    </row>
    <row r="8" spans="1:63" ht="15" customHeight="1" thickBot="1">
      <c r="A8" s="13" t="s">
        <v>2</v>
      </c>
      <c r="B8" s="18"/>
      <c r="C8" s="13" t="s">
        <v>3</v>
      </c>
      <c r="D8" s="18"/>
      <c r="E8" s="81" t="s">
        <v>90</v>
      </c>
      <c r="F8" s="18"/>
      <c r="G8" s="81" t="s">
        <v>4</v>
      </c>
      <c r="H8" s="82"/>
      <c r="I8" s="81" t="s">
        <v>5</v>
      </c>
      <c r="J8" s="82"/>
      <c r="K8" s="81" t="s">
        <v>83</v>
      </c>
      <c r="L8" s="82"/>
      <c r="M8" s="81" t="s">
        <v>191</v>
      </c>
      <c r="N8" s="82"/>
      <c r="O8" s="81" t="s">
        <v>192</v>
      </c>
      <c r="P8" s="82"/>
      <c r="Q8" s="13" t="s">
        <v>6</v>
      </c>
      <c r="R8" s="18"/>
      <c r="S8" s="13" t="s">
        <v>7</v>
      </c>
      <c r="T8" s="18"/>
      <c r="U8" s="13" t="s">
        <v>8</v>
      </c>
      <c r="V8" s="18"/>
      <c r="W8" s="13" t="s">
        <v>9</v>
      </c>
      <c r="X8" s="82"/>
      <c r="Y8" s="13" t="s">
        <v>6</v>
      </c>
      <c r="Z8" s="18"/>
      <c r="AA8" s="13" t="s">
        <v>7</v>
      </c>
      <c r="AB8" s="18"/>
      <c r="AC8" s="13" t="s">
        <v>8</v>
      </c>
      <c r="AD8" s="18"/>
      <c r="AE8" s="13" t="s">
        <v>9</v>
      </c>
      <c r="AF8" s="18"/>
      <c r="AG8" s="13" t="s">
        <v>6</v>
      </c>
      <c r="AH8" s="18"/>
      <c r="AI8" s="13" t="s">
        <v>7</v>
      </c>
      <c r="AJ8" s="18"/>
      <c r="AK8" s="13" t="s">
        <v>8</v>
      </c>
      <c r="AL8" s="18"/>
      <c r="AM8" s="13" t="s">
        <v>9</v>
      </c>
      <c r="AN8" s="18"/>
      <c r="AO8" s="13" t="s">
        <v>6</v>
      </c>
      <c r="AP8" s="18"/>
      <c r="AQ8" s="13" t="s">
        <v>7</v>
      </c>
      <c r="AR8" s="18"/>
      <c r="AS8" s="13" t="s">
        <v>8</v>
      </c>
      <c r="AT8" s="18"/>
      <c r="AU8" s="13" t="s">
        <v>9</v>
      </c>
      <c r="AV8" s="18"/>
      <c r="AW8" s="13" t="s">
        <v>6</v>
      </c>
      <c r="AX8" s="18"/>
      <c r="AY8" s="13" t="s">
        <v>7</v>
      </c>
      <c r="AZ8" s="18"/>
      <c r="BA8" s="13" t="s">
        <v>8</v>
      </c>
      <c r="BB8" s="18"/>
      <c r="BC8" s="13" t="s">
        <v>9</v>
      </c>
      <c r="BD8" s="18"/>
      <c r="BE8" s="13" t="s">
        <v>6</v>
      </c>
      <c r="BF8" s="18"/>
      <c r="BG8" s="13" t="s">
        <v>7</v>
      </c>
      <c r="BH8" s="18"/>
      <c r="BI8" s="13" t="s">
        <v>8</v>
      </c>
      <c r="BJ8" s="18"/>
      <c r="BK8" s="13" t="s">
        <v>9</v>
      </c>
    </row>
    <row r="9" spans="1:63" ht="12.75" customHeight="1">
      <c r="A9" s="7" t="s">
        <v>66</v>
      </c>
      <c r="B9" s="18"/>
      <c r="C9" s="108" t="s">
        <v>92</v>
      </c>
      <c r="D9" s="19"/>
      <c r="E9" s="91">
        <v>59845647</v>
      </c>
      <c r="F9" s="92"/>
      <c r="G9" s="91">
        <v>62920126</v>
      </c>
      <c r="H9" s="92"/>
      <c r="I9" s="91">
        <v>66617164</v>
      </c>
      <c r="J9" s="92"/>
      <c r="K9" s="91">
        <v>71256315</v>
      </c>
      <c r="L9" s="92"/>
      <c r="M9" s="91">
        <v>18600807</v>
      </c>
      <c r="N9" s="91"/>
      <c r="O9" s="91">
        <v>0</v>
      </c>
      <c r="P9" s="92"/>
      <c r="Q9" s="91">
        <v>14696445</v>
      </c>
      <c r="R9" s="92"/>
      <c r="S9" s="91">
        <v>14892975</v>
      </c>
      <c r="T9" s="92"/>
      <c r="U9" s="91">
        <v>15051787</v>
      </c>
      <c r="V9" s="92"/>
      <c r="W9" s="91">
        <v>15204440</v>
      </c>
      <c r="X9" s="92"/>
      <c r="Y9" s="91">
        <v>15386695</v>
      </c>
      <c r="Z9" s="92"/>
      <c r="AA9" s="91">
        <v>15599885</v>
      </c>
      <c r="AB9" s="92"/>
      <c r="AC9" s="91">
        <v>15846372</v>
      </c>
      <c r="AD9" s="92"/>
      <c r="AE9" s="91">
        <v>16087174</v>
      </c>
      <c r="AF9" s="92"/>
      <c r="AG9" s="91">
        <v>16298589</v>
      </c>
      <c r="AH9" s="92"/>
      <c r="AI9" s="91">
        <v>16516926</v>
      </c>
      <c r="AJ9" s="92"/>
      <c r="AK9" s="91">
        <v>16764411</v>
      </c>
      <c r="AL9" s="92"/>
      <c r="AM9" s="91">
        <v>17037238</v>
      </c>
      <c r="AN9" s="92"/>
      <c r="AO9" s="91">
        <v>17373547</v>
      </c>
      <c r="AP9" s="92"/>
      <c r="AQ9" s="91">
        <v>17671243</v>
      </c>
      <c r="AR9" s="92"/>
      <c r="AS9" s="91">
        <v>17968831</v>
      </c>
      <c r="AT9" s="92"/>
      <c r="AU9" s="91">
        <v>18242694</v>
      </c>
      <c r="AV9" s="92"/>
      <c r="AW9" s="91">
        <v>18600807</v>
      </c>
      <c r="AX9" s="92"/>
      <c r="AY9" s="91">
        <v>0</v>
      </c>
      <c r="AZ9" s="92"/>
      <c r="BA9" s="91">
        <v>0</v>
      </c>
      <c r="BB9" s="92"/>
      <c r="BC9" s="91">
        <v>0</v>
      </c>
      <c r="BD9" s="92"/>
      <c r="BE9" s="91">
        <v>0</v>
      </c>
      <c r="BF9" s="92"/>
      <c r="BG9" s="91">
        <v>0</v>
      </c>
      <c r="BH9" s="92"/>
      <c r="BI9" s="91">
        <v>0</v>
      </c>
      <c r="BJ9" s="92"/>
      <c r="BK9" s="91">
        <v>0</v>
      </c>
    </row>
    <row r="10" spans="1:63" ht="12.75" customHeight="1">
      <c r="A10" s="78" t="s">
        <v>67</v>
      </c>
      <c r="B10" s="18"/>
      <c r="C10" s="108"/>
      <c r="D10" s="19"/>
      <c r="E10" s="91">
        <v>45435217</v>
      </c>
      <c r="F10" s="92"/>
      <c r="G10" s="91">
        <v>47941018</v>
      </c>
      <c r="H10" s="92"/>
      <c r="I10" s="91">
        <v>50929939</v>
      </c>
      <c r="J10" s="92"/>
      <c r="K10" s="91">
        <v>54716332</v>
      </c>
      <c r="L10" s="92"/>
      <c r="M10" s="91">
        <v>14362698</v>
      </c>
      <c r="N10" s="91"/>
      <c r="O10" s="91">
        <v>0</v>
      </c>
      <c r="P10" s="92"/>
      <c r="Q10" s="91">
        <v>11155242</v>
      </c>
      <c r="R10" s="92"/>
      <c r="S10" s="91">
        <v>11305944</v>
      </c>
      <c r="T10" s="92"/>
      <c r="U10" s="91">
        <v>11425336</v>
      </c>
      <c r="V10" s="92"/>
      <c r="W10" s="91">
        <v>11548695</v>
      </c>
      <c r="X10" s="92"/>
      <c r="Y10" s="91">
        <v>11702067</v>
      </c>
      <c r="Z10" s="92"/>
      <c r="AA10" s="91">
        <v>11879361</v>
      </c>
      <c r="AB10" s="92"/>
      <c r="AC10" s="91">
        <v>12080913</v>
      </c>
      <c r="AD10" s="92"/>
      <c r="AE10" s="91">
        <v>12278677</v>
      </c>
      <c r="AF10" s="92"/>
      <c r="AG10" s="91">
        <v>12448222</v>
      </c>
      <c r="AH10" s="92"/>
      <c r="AI10" s="91">
        <v>12623610</v>
      </c>
      <c r="AJ10" s="92"/>
      <c r="AK10" s="91">
        <v>12820530</v>
      </c>
      <c r="AL10" s="92"/>
      <c r="AM10" s="91">
        <v>13037577</v>
      </c>
      <c r="AN10" s="92"/>
      <c r="AO10" s="91">
        <v>13304674</v>
      </c>
      <c r="AP10" s="92"/>
      <c r="AQ10" s="91">
        <v>13554384</v>
      </c>
      <c r="AR10" s="92"/>
      <c r="AS10" s="91">
        <v>13808242</v>
      </c>
      <c r="AT10" s="92"/>
      <c r="AU10" s="91">
        <v>14049032</v>
      </c>
      <c r="AV10" s="92"/>
      <c r="AW10" s="91">
        <v>14362698</v>
      </c>
      <c r="AX10" s="92"/>
      <c r="AY10" s="91">
        <v>0</v>
      </c>
      <c r="AZ10" s="92"/>
      <c r="BA10" s="91">
        <v>0</v>
      </c>
      <c r="BB10" s="92"/>
      <c r="BC10" s="91">
        <v>0</v>
      </c>
      <c r="BD10" s="92"/>
      <c r="BE10" s="91">
        <v>0</v>
      </c>
      <c r="BF10" s="92"/>
      <c r="BG10" s="91">
        <v>0</v>
      </c>
      <c r="BH10" s="92"/>
      <c r="BI10" s="91">
        <v>0</v>
      </c>
      <c r="BJ10" s="92"/>
      <c r="BK10" s="91">
        <v>0</v>
      </c>
    </row>
    <row r="11" spans="1:63" ht="12.75" customHeight="1">
      <c r="A11" s="78" t="s">
        <v>68</v>
      </c>
      <c r="B11" s="18"/>
      <c r="C11" s="108"/>
      <c r="D11" s="19"/>
      <c r="E11" s="91">
        <v>542899</v>
      </c>
      <c r="F11" s="92"/>
      <c r="G11" s="91">
        <v>560011</v>
      </c>
      <c r="H11" s="92"/>
      <c r="I11" s="91">
        <v>595357</v>
      </c>
      <c r="J11" s="92"/>
      <c r="K11" s="91">
        <v>617405</v>
      </c>
      <c r="L11" s="92"/>
      <c r="M11" s="91">
        <v>157403</v>
      </c>
      <c r="N11" s="91"/>
      <c r="O11" s="91">
        <v>0</v>
      </c>
      <c r="P11" s="92"/>
      <c r="Q11" s="91">
        <v>134702</v>
      </c>
      <c r="R11" s="92"/>
      <c r="S11" s="91">
        <v>135600</v>
      </c>
      <c r="T11" s="92"/>
      <c r="U11" s="91">
        <v>136008</v>
      </c>
      <c r="V11" s="92"/>
      <c r="W11" s="91">
        <v>136589</v>
      </c>
      <c r="X11" s="92"/>
      <c r="Y11" s="91">
        <v>137431</v>
      </c>
      <c r="Z11" s="92"/>
      <c r="AA11" s="91">
        <v>138742</v>
      </c>
      <c r="AB11" s="92"/>
      <c r="AC11" s="91">
        <v>140674</v>
      </c>
      <c r="AD11" s="92"/>
      <c r="AE11" s="91">
        <v>143164</v>
      </c>
      <c r="AF11" s="92"/>
      <c r="AG11" s="91">
        <v>145815</v>
      </c>
      <c r="AH11" s="92"/>
      <c r="AI11" s="91">
        <v>148082</v>
      </c>
      <c r="AJ11" s="92"/>
      <c r="AK11" s="91">
        <v>149963</v>
      </c>
      <c r="AL11" s="92"/>
      <c r="AM11" s="91">
        <v>151497</v>
      </c>
      <c r="AN11" s="92"/>
      <c r="AO11" s="91">
        <v>152701</v>
      </c>
      <c r="AP11" s="92"/>
      <c r="AQ11" s="91">
        <v>153771</v>
      </c>
      <c r="AR11" s="92"/>
      <c r="AS11" s="91">
        <v>154855</v>
      </c>
      <c r="AT11" s="92"/>
      <c r="AU11" s="91">
        <v>156078</v>
      </c>
      <c r="AV11" s="92"/>
      <c r="AW11" s="91">
        <v>157403</v>
      </c>
      <c r="AX11" s="92"/>
      <c r="AY11" s="91">
        <v>0</v>
      </c>
      <c r="AZ11" s="92"/>
      <c r="BA11" s="91">
        <v>0</v>
      </c>
      <c r="BB11" s="92"/>
      <c r="BC11" s="91">
        <v>0</v>
      </c>
      <c r="BD11" s="92"/>
      <c r="BE11" s="91">
        <v>0</v>
      </c>
      <c r="BF11" s="92"/>
      <c r="BG11" s="91">
        <v>0</v>
      </c>
      <c r="BH11" s="92"/>
      <c r="BI11" s="91">
        <v>0</v>
      </c>
      <c r="BJ11" s="92"/>
      <c r="BK11" s="91">
        <v>0</v>
      </c>
    </row>
    <row r="12" spans="1:63" ht="12.75" customHeight="1">
      <c r="A12" s="78" t="s">
        <v>69</v>
      </c>
      <c r="B12" s="18"/>
      <c r="C12" s="108"/>
      <c r="D12" s="19"/>
      <c r="E12" s="91">
        <v>13867531</v>
      </c>
      <c r="F12" s="92"/>
      <c r="G12" s="91">
        <v>14419097</v>
      </c>
      <c r="H12" s="92"/>
      <c r="I12" s="91">
        <v>15091868</v>
      </c>
      <c r="J12" s="92"/>
      <c r="K12" s="91">
        <v>15922578</v>
      </c>
      <c r="L12" s="92"/>
      <c r="M12" s="91">
        <v>4080706</v>
      </c>
      <c r="N12" s="91"/>
      <c r="O12" s="91">
        <v>0</v>
      </c>
      <c r="P12" s="92"/>
      <c r="Q12" s="91">
        <v>3406501</v>
      </c>
      <c r="R12" s="92"/>
      <c r="S12" s="91">
        <v>3451431</v>
      </c>
      <c r="T12" s="92"/>
      <c r="U12" s="91">
        <v>3490443</v>
      </c>
      <c r="V12" s="92"/>
      <c r="W12" s="91">
        <v>3519156</v>
      </c>
      <c r="X12" s="92"/>
      <c r="Y12" s="91">
        <v>3547197</v>
      </c>
      <c r="Z12" s="92"/>
      <c r="AA12" s="91">
        <v>3581782</v>
      </c>
      <c r="AB12" s="92"/>
      <c r="AC12" s="91">
        <v>3624785</v>
      </c>
      <c r="AD12" s="92"/>
      <c r="AE12" s="91">
        <v>3665333</v>
      </c>
      <c r="AF12" s="92"/>
      <c r="AG12" s="91">
        <v>3704552</v>
      </c>
      <c r="AH12" s="92"/>
      <c r="AI12" s="91">
        <v>3745234</v>
      </c>
      <c r="AJ12" s="92"/>
      <c r="AK12" s="91">
        <v>3793918</v>
      </c>
      <c r="AL12" s="92"/>
      <c r="AM12" s="91">
        <v>3848164</v>
      </c>
      <c r="AN12" s="92"/>
      <c r="AO12" s="91">
        <v>3916172</v>
      </c>
      <c r="AP12" s="92"/>
      <c r="AQ12" s="91">
        <v>3963088</v>
      </c>
      <c r="AR12" s="92"/>
      <c r="AS12" s="91">
        <v>4005734</v>
      </c>
      <c r="AT12" s="92"/>
      <c r="AU12" s="91">
        <v>4037584</v>
      </c>
      <c r="AV12" s="92"/>
      <c r="AW12" s="91">
        <v>4080706</v>
      </c>
      <c r="AX12" s="92"/>
      <c r="AY12" s="91">
        <v>0</v>
      </c>
      <c r="AZ12" s="92"/>
      <c r="BA12" s="91">
        <v>0</v>
      </c>
      <c r="BB12" s="92"/>
      <c r="BC12" s="91">
        <v>0</v>
      </c>
      <c r="BD12" s="92"/>
      <c r="BE12" s="91">
        <v>0</v>
      </c>
      <c r="BF12" s="92"/>
      <c r="BG12" s="91">
        <v>0</v>
      </c>
      <c r="BH12" s="92"/>
      <c r="BI12" s="91">
        <v>0</v>
      </c>
      <c r="BJ12" s="92"/>
      <c r="BK12" s="91">
        <v>0</v>
      </c>
    </row>
    <row r="13" spans="1:63" ht="12.75" customHeight="1">
      <c r="A13" s="7" t="s">
        <v>10</v>
      </c>
      <c r="B13" s="18"/>
      <c r="C13" s="108" t="s">
        <v>93</v>
      </c>
      <c r="D13" s="19"/>
      <c r="E13" s="91">
        <v>16674794</v>
      </c>
      <c r="F13" s="92"/>
      <c r="G13" s="91">
        <v>17909394</v>
      </c>
      <c r="H13" s="92"/>
      <c r="I13" s="91">
        <v>19800225</v>
      </c>
      <c r="J13" s="92"/>
      <c r="K13" s="91">
        <v>22229215</v>
      </c>
      <c r="L13" s="92"/>
      <c r="M13" s="91">
        <v>6024933</v>
      </c>
      <c r="N13" s="91"/>
      <c r="O13" s="91">
        <v>0</v>
      </c>
      <c r="P13" s="92"/>
      <c r="Q13" s="91">
        <v>4055078</v>
      </c>
      <c r="R13" s="92"/>
      <c r="S13" s="91">
        <v>4129907</v>
      </c>
      <c r="T13" s="92"/>
      <c r="U13" s="91">
        <v>4225438</v>
      </c>
      <c r="V13" s="92"/>
      <c r="W13" s="91">
        <v>4264371</v>
      </c>
      <c r="X13" s="92"/>
      <c r="Y13" s="91">
        <v>4328358</v>
      </c>
      <c r="Z13" s="92"/>
      <c r="AA13" s="91">
        <v>4426468</v>
      </c>
      <c r="AB13" s="92"/>
      <c r="AC13" s="91">
        <v>4526264</v>
      </c>
      <c r="AD13" s="92"/>
      <c r="AE13" s="91">
        <v>4628304</v>
      </c>
      <c r="AF13" s="92"/>
      <c r="AG13" s="91">
        <v>4732123</v>
      </c>
      <c r="AH13" s="92"/>
      <c r="AI13" s="91">
        <v>4852089</v>
      </c>
      <c r="AJ13" s="92"/>
      <c r="AK13" s="91">
        <v>5023439</v>
      </c>
      <c r="AL13" s="92"/>
      <c r="AM13" s="91">
        <v>5192574</v>
      </c>
      <c r="AN13" s="92"/>
      <c r="AO13" s="91">
        <v>5331565</v>
      </c>
      <c r="AP13" s="92"/>
      <c r="AQ13" s="91">
        <v>5483844</v>
      </c>
      <c r="AR13" s="92"/>
      <c r="AS13" s="91">
        <v>5626595</v>
      </c>
      <c r="AT13" s="92"/>
      <c r="AU13" s="91">
        <v>5787211</v>
      </c>
      <c r="AV13" s="92"/>
      <c r="AW13" s="91">
        <v>6024933</v>
      </c>
      <c r="AX13" s="92"/>
      <c r="AY13" s="91">
        <v>0</v>
      </c>
      <c r="AZ13" s="92"/>
      <c r="BA13" s="91">
        <v>0</v>
      </c>
      <c r="BB13" s="92"/>
      <c r="BC13" s="91">
        <v>0</v>
      </c>
      <c r="BD13" s="92"/>
      <c r="BE13" s="91">
        <v>0</v>
      </c>
      <c r="BF13" s="92"/>
      <c r="BG13" s="91">
        <v>0</v>
      </c>
      <c r="BH13" s="92"/>
      <c r="BI13" s="91">
        <v>0</v>
      </c>
      <c r="BJ13" s="92"/>
      <c r="BK13" s="91">
        <v>0</v>
      </c>
    </row>
    <row r="14" spans="1:63" ht="12.75" customHeight="1">
      <c r="A14" s="8" t="s">
        <v>11</v>
      </c>
      <c r="B14" s="18"/>
      <c r="C14" s="108"/>
      <c r="D14" s="19"/>
      <c r="E14" s="91">
        <v>5672175</v>
      </c>
      <c r="F14" s="92"/>
      <c r="G14" s="91">
        <v>6394836</v>
      </c>
      <c r="H14" s="92"/>
      <c r="I14" s="91">
        <v>7234848</v>
      </c>
      <c r="J14" s="92"/>
      <c r="K14" s="91">
        <v>8062604</v>
      </c>
      <c r="L14" s="92"/>
      <c r="M14" s="91">
        <v>2147828</v>
      </c>
      <c r="N14" s="91"/>
      <c r="O14" s="91">
        <v>0</v>
      </c>
      <c r="P14" s="92"/>
      <c r="Q14" s="91">
        <v>1365018</v>
      </c>
      <c r="R14" s="92"/>
      <c r="S14" s="91">
        <v>1410767</v>
      </c>
      <c r="T14" s="92"/>
      <c r="U14" s="91">
        <v>1439600</v>
      </c>
      <c r="V14" s="92"/>
      <c r="W14" s="91">
        <v>1456790</v>
      </c>
      <c r="X14" s="92"/>
      <c r="Y14" s="91">
        <v>1500848</v>
      </c>
      <c r="Z14" s="92"/>
      <c r="AA14" s="91">
        <v>1563788</v>
      </c>
      <c r="AB14" s="92"/>
      <c r="AC14" s="91">
        <v>1633027</v>
      </c>
      <c r="AD14" s="92"/>
      <c r="AE14" s="91">
        <v>1697173</v>
      </c>
      <c r="AF14" s="92"/>
      <c r="AG14" s="91">
        <v>1743762</v>
      </c>
      <c r="AH14" s="92"/>
      <c r="AI14" s="91">
        <v>1780904</v>
      </c>
      <c r="AJ14" s="92"/>
      <c r="AK14" s="91">
        <v>1827854</v>
      </c>
      <c r="AL14" s="92"/>
      <c r="AM14" s="91">
        <v>1882328</v>
      </c>
      <c r="AN14" s="92"/>
      <c r="AO14" s="91">
        <v>1933825</v>
      </c>
      <c r="AP14" s="92"/>
      <c r="AQ14" s="91">
        <v>1991768</v>
      </c>
      <c r="AR14" s="92"/>
      <c r="AS14" s="91">
        <v>2048562</v>
      </c>
      <c r="AT14" s="92"/>
      <c r="AU14" s="91">
        <v>2088449</v>
      </c>
      <c r="AV14" s="92"/>
      <c r="AW14" s="91">
        <v>2147828</v>
      </c>
      <c r="AX14" s="92"/>
      <c r="AY14" s="91">
        <v>0</v>
      </c>
      <c r="AZ14" s="92"/>
      <c r="BA14" s="91">
        <v>0</v>
      </c>
      <c r="BB14" s="92"/>
      <c r="BC14" s="91">
        <v>0</v>
      </c>
      <c r="BD14" s="92"/>
      <c r="BE14" s="91">
        <v>0</v>
      </c>
      <c r="BF14" s="92"/>
      <c r="BG14" s="91">
        <v>0</v>
      </c>
      <c r="BH14" s="92"/>
      <c r="BI14" s="91">
        <v>0</v>
      </c>
      <c r="BJ14" s="92"/>
      <c r="BK14" s="91">
        <v>0</v>
      </c>
    </row>
    <row r="15" spans="1:63" ht="12.75" customHeight="1">
      <c r="A15" s="8" t="s">
        <v>12</v>
      </c>
      <c r="B15" s="18"/>
      <c r="C15" s="108"/>
      <c r="D15" s="19"/>
      <c r="E15" s="91">
        <v>11002619</v>
      </c>
      <c r="F15" s="92"/>
      <c r="G15" s="91">
        <v>11514558</v>
      </c>
      <c r="H15" s="92"/>
      <c r="I15" s="91">
        <v>12565377</v>
      </c>
      <c r="J15" s="92"/>
      <c r="K15" s="91">
        <v>14166611</v>
      </c>
      <c r="L15" s="92"/>
      <c r="M15" s="91">
        <v>3877105</v>
      </c>
      <c r="N15" s="91"/>
      <c r="O15" s="91">
        <v>0</v>
      </c>
      <c r="P15" s="92"/>
      <c r="Q15" s="91">
        <v>2690060</v>
      </c>
      <c r="R15" s="92"/>
      <c r="S15" s="91">
        <v>2719140</v>
      </c>
      <c r="T15" s="92"/>
      <c r="U15" s="91">
        <v>2785838</v>
      </c>
      <c r="V15" s="92"/>
      <c r="W15" s="91">
        <v>2807581</v>
      </c>
      <c r="X15" s="92"/>
      <c r="Y15" s="91">
        <v>2827510</v>
      </c>
      <c r="Z15" s="92"/>
      <c r="AA15" s="91">
        <v>2862680</v>
      </c>
      <c r="AB15" s="92"/>
      <c r="AC15" s="91">
        <v>2893237</v>
      </c>
      <c r="AD15" s="92"/>
      <c r="AE15" s="91">
        <v>2931131</v>
      </c>
      <c r="AF15" s="92"/>
      <c r="AG15" s="91">
        <v>2988361</v>
      </c>
      <c r="AH15" s="92"/>
      <c r="AI15" s="91">
        <v>3071185</v>
      </c>
      <c r="AJ15" s="92"/>
      <c r="AK15" s="91">
        <v>3195585</v>
      </c>
      <c r="AL15" s="92"/>
      <c r="AM15" s="91">
        <v>3310246</v>
      </c>
      <c r="AN15" s="92"/>
      <c r="AO15" s="91">
        <v>3397740</v>
      </c>
      <c r="AP15" s="92"/>
      <c r="AQ15" s="91">
        <v>3492076</v>
      </c>
      <c r="AR15" s="92"/>
      <c r="AS15" s="91">
        <v>3578033</v>
      </c>
      <c r="AT15" s="92"/>
      <c r="AU15" s="91">
        <v>3698762</v>
      </c>
      <c r="AV15" s="92"/>
      <c r="AW15" s="91">
        <v>3877105</v>
      </c>
      <c r="AX15" s="92"/>
      <c r="AY15" s="91">
        <v>0</v>
      </c>
      <c r="AZ15" s="92"/>
      <c r="BA15" s="91">
        <v>0</v>
      </c>
      <c r="BB15" s="92"/>
      <c r="BC15" s="91">
        <v>0</v>
      </c>
      <c r="BD15" s="92"/>
      <c r="BE15" s="91">
        <v>0</v>
      </c>
      <c r="BF15" s="92"/>
      <c r="BG15" s="91">
        <v>0</v>
      </c>
      <c r="BH15" s="92"/>
      <c r="BI15" s="91">
        <v>0</v>
      </c>
      <c r="BJ15" s="92"/>
      <c r="BK15" s="91">
        <v>0</v>
      </c>
    </row>
    <row r="16" spans="1:63" ht="12.75" customHeight="1">
      <c r="A16" s="7" t="s">
        <v>21</v>
      </c>
      <c r="B16" s="18"/>
      <c r="C16" s="108" t="s">
        <v>94</v>
      </c>
      <c r="D16" s="19"/>
      <c r="E16" s="91">
        <v>211774</v>
      </c>
      <c r="F16" s="92"/>
      <c r="G16" s="91">
        <v>170731</v>
      </c>
      <c r="H16" s="92"/>
      <c r="I16" s="91">
        <v>257532</v>
      </c>
      <c r="J16" s="92"/>
      <c r="K16" s="91">
        <v>309795</v>
      </c>
      <c r="L16" s="92"/>
      <c r="M16" s="91">
        <v>72476</v>
      </c>
      <c r="N16" s="91"/>
      <c r="O16" s="91">
        <v>0</v>
      </c>
      <c r="P16" s="92"/>
      <c r="Q16" s="91">
        <v>57411</v>
      </c>
      <c r="R16" s="92"/>
      <c r="S16" s="91">
        <v>54457</v>
      </c>
      <c r="T16" s="92"/>
      <c r="U16" s="91">
        <v>51619</v>
      </c>
      <c r="V16" s="92"/>
      <c r="W16" s="91">
        <v>48287</v>
      </c>
      <c r="X16" s="92"/>
      <c r="Y16" s="91">
        <v>44845</v>
      </c>
      <c r="Z16" s="92"/>
      <c r="AA16" s="91">
        <v>41791</v>
      </c>
      <c r="AB16" s="92"/>
      <c r="AC16" s="91">
        <v>40242</v>
      </c>
      <c r="AD16" s="92"/>
      <c r="AE16" s="91">
        <v>43853</v>
      </c>
      <c r="AF16" s="92"/>
      <c r="AG16" s="91">
        <v>55582</v>
      </c>
      <c r="AH16" s="92"/>
      <c r="AI16" s="91">
        <v>62537</v>
      </c>
      <c r="AJ16" s="92"/>
      <c r="AK16" s="91">
        <v>67835</v>
      </c>
      <c r="AL16" s="92"/>
      <c r="AM16" s="91">
        <v>71578</v>
      </c>
      <c r="AN16" s="92"/>
      <c r="AO16" s="91">
        <v>76683</v>
      </c>
      <c r="AP16" s="92"/>
      <c r="AQ16" s="91">
        <v>79829</v>
      </c>
      <c r="AR16" s="92"/>
      <c r="AS16" s="91">
        <v>80333</v>
      </c>
      <c r="AT16" s="92"/>
      <c r="AU16" s="91">
        <v>72950</v>
      </c>
      <c r="AV16" s="92"/>
      <c r="AW16" s="91">
        <v>72476</v>
      </c>
      <c r="AX16" s="92"/>
      <c r="AY16" s="91">
        <v>0</v>
      </c>
      <c r="AZ16" s="92"/>
      <c r="BA16" s="91">
        <v>0</v>
      </c>
      <c r="BB16" s="92"/>
      <c r="BC16" s="91">
        <v>0</v>
      </c>
      <c r="BD16" s="92"/>
      <c r="BE16" s="91">
        <v>0</v>
      </c>
      <c r="BF16" s="92"/>
      <c r="BG16" s="91">
        <v>0</v>
      </c>
      <c r="BH16" s="92"/>
      <c r="BI16" s="91">
        <v>0</v>
      </c>
      <c r="BJ16" s="92"/>
      <c r="BK16" s="91">
        <v>0</v>
      </c>
    </row>
    <row r="17" spans="1:63" ht="12.75" customHeight="1">
      <c r="A17" s="7" t="s">
        <v>14</v>
      </c>
      <c r="B17" s="18"/>
      <c r="C17" s="108"/>
      <c r="D17" s="19"/>
      <c r="E17" s="91">
        <v>76732215</v>
      </c>
      <c r="F17" s="92"/>
      <c r="G17" s="93">
        <v>81000251</v>
      </c>
      <c r="H17" s="92"/>
      <c r="I17" s="91">
        <v>86674921</v>
      </c>
      <c r="J17" s="92"/>
      <c r="K17" s="91">
        <v>93795325</v>
      </c>
      <c r="L17" s="92"/>
      <c r="M17" s="91">
        <v>24698216</v>
      </c>
      <c r="N17" s="91"/>
      <c r="O17" s="91">
        <v>0</v>
      </c>
      <c r="P17" s="92"/>
      <c r="Q17" s="91">
        <v>18808934</v>
      </c>
      <c r="R17" s="92"/>
      <c r="S17" s="91">
        <v>19077339</v>
      </c>
      <c r="T17" s="92"/>
      <c r="U17" s="91">
        <v>19328844</v>
      </c>
      <c r="V17" s="92"/>
      <c r="W17" s="91">
        <v>19517098</v>
      </c>
      <c r="X17" s="92"/>
      <c r="Y17" s="91">
        <v>19759898</v>
      </c>
      <c r="Z17" s="92"/>
      <c r="AA17" s="91">
        <v>20068144</v>
      </c>
      <c r="AB17" s="92"/>
      <c r="AC17" s="91">
        <v>20412878</v>
      </c>
      <c r="AD17" s="92"/>
      <c r="AE17" s="91">
        <v>20759331</v>
      </c>
      <c r="AF17" s="92"/>
      <c r="AG17" s="91">
        <v>21086294</v>
      </c>
      <c r="AH17" s="92"/>
      <c r="AI17" s="91">
        <v>21431552</v>
      </c>
      <c r="AJ17" s="92"/>
      <c r="AK17" s="91">
        <v>21855685</v>
      </c>
      <c r="AL17" s="92"/>
      <c r="AM17" s="91">
        <v>22301390</v>
      </c>
      <c r="AN17" s="92"/>
      <c r="AO17" s="91">
        <v>22781795</v>
      </c>
      <c r="AP17" s="92"/>
      <c r="AQ17" s="91">
        <v>23234916</v>
      </c>
      <c r="AR17" s="92"/>
      <c r="AS17" s="91">
        <v>23675759</v>
      </c>
      <c r="AT17" s="92"/>
      <c r="AU17" s="91">
        <v>24102855</v>
      </c>
      <c r="AV17" s="92"/>
      <c r="AW17" s="91">
        <v>24698216</v>
      </c>
      <c r="AX17" s="92"/>
      <c r="AY17" s="91">
        <v>0</v>
      </c>
      <c r="AZ17" s="92"/>
      <c r="BA17" s="91">
        <v>0</v>
      </c>
      <c r="BB17" s="92"/>
      <c r="BC17" s="91">
        <v>0</v>
      </c>
      <c r="BD17" s="92"/>
      <c r="BE17" s="91">
        <v>0</v>
      </c>
      <c r="BF17" s="92"/>
      <c r="BG17" s="91">
        <v>0</v>
      </c>
      <c r="BH17" s="92"/>
      <c r="BI17" s="91">
        <v>0</v>
      </c>
      <c r="BJ17" s="92"/>
      <c r="BK17" s="91">
        <v>0</v>
      </c>
    </row>
    <row r="18" spans="1:63" ht="12.75" customHeight="1">
      <c r="A18" s="7" t="s">
        <v>15</v>
      </c>
      <c r="B18" s="18"/>
      <c r="C18" s="108" t="s">
        <v>38</v>
      </c>
      <c r="D18" s="19"/>
      <c r="E18" s="91">
        <v>18442130</v>
      </c>
      <c r="F18" s="92"/>
      <c r="G18" s="91">
        <v>21902422</v>
      </c>
      <c r="H18" s="92"/>
      <c r="I18" s="91">
        <v>23604921</v>
      </c>
      <c r="J18" s="92"/>
      <c r="K18" s="91">
        <v>25707684</v>
      </c>
      <c r="L18" s="92"/>
      <c r="M18" s="91">
        <v>7135092</v>
      </c>
      <c r="N18" s="91"/>
      <c r="O18" s="91">
        <v>0</v>
      </c>
      <c r="P18" s="92"/>
      <c r="Q18" s="91">
        <v>4395862</v>
      </c>
      <c r="R18" s="92"/>
      <c r="S18" s="91">
        <v>4500198</v>
      </c>
      <c r="T18" s="92"/>
      <c r="U18" s="91">
        <v>4673469</v>
      </c>
      <c r="V18" s="92"/>
      <c r="W18" s="91">
        <v>4872601</v>
      </c>
      <c r="X18" s="92"/>
      <c r="Y18" s="91">
        <v>5073556</v>
      </c>
      <c r="Z18" s="92"/>
      <c r="AA18" s="91">
        <v>5370436</v>
      </c>
      <c r="AB18" s="92"/>
      <c r="AC18" s="91">
        <v>5651531</v>
      </c>
      <c r="AD18" s="92"/>
      <c r="AE18" s="91">
        <v>5806899</v>
      </c>
      <c r="AF18" s="92"/>
      <c r="AG18" s="91">
        <v>5868783</v>
      </c>
      <c r="AH18" s="92"/>
      <c r="AI18" s="91">
        <v>5928099</v>
      </c>
      <c r="AJ18" s="92"/>
      <c r="AK18" s="91">
        <v>5928601</v>
      </c>
      <c r="AL18" s="92"/>
      <c r="AM18" s="91">
        <v>5879438</v>
      </c>
      <c r="AN18" s="92"/>
      <c r="AO18" s="91">
        <v>5973210</v>
      </c>
      <c r="AP18" s="92"/>
      <c r="AQ18" s="91">
        <v>6247220</v>
      </c>
      <c r="AR18" s="92"/>
      <c r="AS18" s="91">
        <v>6591496</v>
      </c>
      <c r="AT18" s="92"/>
      <c r="AU18" s="91">
        <v>6895758</v>
      </c>
      <c r="AV18" s="92"/>
      <c r="AW18" s="91">
        <v>7135092</v>
      </c>
      <c r="AX18" s="92"/>
      <c r="AY18" s="91">
        <v>0</v>
      </c>
      <c r="AZ18" s="92"/>
      <c r="BA18" s="91">
        <v>0</v>
      </c>
      <c r="BB18" s="92"/>
      <c r="BC18" s="91">
        <v>0</v>
      </c>
      <c r="BD18" s="92"/>
      <c r="BE18" s="91">
        <v>0</v>
      </c>
      <c r="BF18" s="92"/>
      <c r="BG18" s="91">
        <v>0</v>
      </c>
      <c r="BH18" s="92"/>
      <c r="BI18" s="91">
        <v>0</v>
      </c>
      <c r="BJ18" s="92"/>
      <c r="BK18" s="91">
        <v>0</v>
      </c>
    </row>
    <row r="19" spans="1:63" ht="12.75" customHeight="1">
      <c r="A19" s="78" t="s">
        <v>161</v>
      </c>
      <c r="B19" s="18"/>
      <c r="C19" s="108" t="s">
        <v>24</v>
      </c>
      <c r="D19" s="19"/>
      <c r="E19" s="91">
        <v>12968927</v>
      </c>
      <c r="F19" s="92"/>
      <c r="G19" s="91">
        <v>15602547</v>
      </c>
      <c r="H19" s="92"/>
      <c r="I19" s="91">
        <v>16422478</v>
      </c>
      <c r="J19" s="92"/>
      <c r="K19" s="91">
        <v>17453703</v>
      </c>
      <c r="L19" s="92"/>
      <c r="M19" s="91">
        <v>4907308</v>
      </c>
      <c r="N19" s="91"/>
      <c r="O19" s="91">
        <v>0</v>
      </c>
      <c r="P19" s="92"/>
      <c r="Q19" s="91">
        <v>3097294</v>
      </c>
      <c r="R19" s="92"/>
      <c r="S19" s="91">
        <v>3156237</v>
      </c>
      <c r="T19" s="92"/>
      <c r="U19" s="91">
        <v>3283307</v>
      </c>
      <c r="V19" s="92"/>
      <c r="W19" s="91">
        <v>3432089</v>
      </c>
      <c r="X19" s="92"/>
      <c r="Y19" s="91">
        <v>3579026</v>
      </c>
      <c r="Z19" s="92"/>
      <c r="AA19" s="91">
        <v>3820439</v>
      </c>
      <c r="AB19" s="92"/>
      <c r="AC19" s="91">
        <v>4049301</v>
      </c>
      <c r="AD19" s="92"/>
      <c r="AE19" s="91">
        <v>4153781</v>
      </c>
      <c r="AF19" s="92"/>
      <c r="AG19" s="91">
        <v>4162440</v>
      </c>
      <c r="AH19" s="92"/>
      <c r="AI19" s="91">
        <v>4165371</v>
      </c>
      <c r="AJ19" s="92"/>
      <c r="AK19" s="91">
        <v>4105714</v>
      </c>
      <c r="AL19" s="92"/>
      <c r="AM19" s="91">
        <v>3988953</v>
      </c>
      <c r="AN19" s="92"/>
      <c r="AO19" s="91">
        <v>4010545</v>
      </c>
      <c r="AP19" s="92"/>
      <c r="AQ19" s="91">
        <v>4215031</v>
      </c>
      <c r="AR19" s="92"/>
      <c r="AS19" s="91">
        <v>4496206</v>
      </c>
      <c r="AT19" s="92"/>
      <c r="AU19" s="91">
        <v>4731921</v>
      </c>
      <c r="AV19" s="92"/>
      <c r="AW19" s="91">
        <v>4907308</v>
      </c>
      <c r="AX19" s="92"/>
      <c r="AY19" s="91">
        <v>0</v>
      </c>
      <c r="AZ19" s="92"/>
      <c r="BA19" s="91">
        <v>0</v>
      </c>
      <c r="BB19" s="92"/>
      <c r="BC19" s="91">
        <v>0</v>
      </c>
      <c r="BD19" s="92"/>
      <c r="BE19" s="91">
        <v>0</v>
      </c>
      <c r="BF19" s="92"/>
      <c r="BG19" s="91">
        <v>0</v>
      </c>
      <c r="BH19" s="92"/>
      <c r="BI19" s="91">
        <v>0</v>
      </c>
      <c r="BJ19" s="92"/>
      <c r="BK19" s="91">
        <v>0</v>
      </c>
    </row>
    <row r="20" spans="1:63" ht="12.75" customHeight="1">
      <c r="A20" s="78" t="s">
        <v>71</v>
      </c>
      <c r="B20" s="18"/>
      <c r="C20" s="108" t="s">
        <v>25</v>
      </c>
      <c r="D20" s="19"/>
      <c r="E20" s="91">
        <v>5473203</v>
      </c>
      <c r="F20" s="92"/>
      <c r="G20" s="91">
        <v>6299875</v>
      </c>
      <c r="H20" s="92"/>
      <c r="I20" s="91">
        <v>7182443</v>
      </c>
      <c r="J20" s="92"/>
      <c r="K20" s="91">
        <v>8253981</v>
      </c>
      <c r="L20" s="92"/>
      <c r="M20" s="91">
        <v>2227784</v>
      </c>
      <c r="N20" s="91"/>
      <c r="O20" s="91">
        <v>0</v>
      </c>
      <c r="P20" s="92"/>
      <c r="Q20" s="91">
        <v>1298568</v>
      </c>
      <c r="R20" s="92"/>
      <c r="S20" s="91">
        <v>1343961</v>
      </c>
      <c r="T20" s="92"/>
      <c r="U20" s="91">
        <v>1390162</v>
      </c>
      <c r="V20" s="92"/>
      <c r="W20" s="91">
        <v>1440512</v>
      </c>
      <c r="X20" s="92"/>
      <c r="Y20" s="91">
        <v>1494530</v>
      </c>
      <c r="Z20" s="92"/>
      <c r="AA20" s="91">
        <v>1549997</v>
      </c>
      <c r="AB20" s="92"/>
      <c r="AC20" s="91">
        <v>1602230</v>
      </c>
      <c r="AD20" s="92"/>
      <c r="AE20" s="91">
        <v>1653118</v>
      </c>
      <c r="AF20" s="92"/>
      <c r="AG20" s="91">
        <v>1706343</v>
      </c>
      <c r="AH20" s="92"/>
      <c r="AI20" s="91">
        <v>1762728</v>
      </c>
      <c r="AJ20" s="92"/>
      <c r="AK20" s="91">
        <v>1822887</v>
      </c>
      <c r="AL20" s="92"/>
      <c r="AM20" s="91">
        <v>1890485</v>
      </c>
      <c r="AN20" s="92"/>
      <c r="AO20" s="91">
        <v>1962665</v>
      </c>
      <c r="AP20" s="92"/>
      <c r="AQ20" s="91">
        <v>2032189</v>
      </c>
      <c r="AR20" s="92"/>
      <c r="AS20" s="91">
        <v>2095290</v>
      </c>
      <c r="AT20" s="92"/>
      <c r="AU20" s="91">
        <v>2163837</v>
      </c>
      <c r="AV20" s="92"/>
      <c r="AW20" s="91">
        <v>2227784</v>
      </c>
      <c r="AX20" s="92"/>
      <c r="AY20" s="91">
        <v>0</v>
      </c>
      <c r="AZ20" s="92"/>
      <c r="BA20" s="91">
        <v>0</v>
      </c>
      <c r="BB20" s="92"/>
      <c r="BC20" s="91">
        <v>0</v>
      </c>
      <c r="BD20" s="92"/>
      <c r="BE20" s="91">
        <v>0</v>
      </c>
      <c r="BF20" s="92"/>
      <c r="BG20" s="91">
        <v>0</v>
      </c>
      <c r="BH20" s="92"/>
      <c r="BI20" s="91">
        <v>0</v>
      </c>
      <c r="BJ20" s="92"/>
      <c r="BK20" s="91">
        <v>0</v>
      </c>
    </row>
    <row r="21" spans="1:63" ht="12.75" customHeight="1">
      <c r="A21" s="7" t="s">
        <v>16</v>
      </c>
      <c r="B21" s="18"/>
      <c r="C21" s="108" t="s">
        <v>35</v>
      </c>
      <c r="D21" s="19"/>
      <c r="E21" s="91">
        <v>18060987</v>
      </c>
      <c r="F21" s="92"/>
      <c r="G21" s="91">
        <v>21120646</v>
      </c>
      <c r="H21" s="92"/>
      <c r="I21" s="91">
        <v>23311298</v>
      </c>
      <c r="J21" s="92"/>
      <c r="K21" s="91">
        <v>26434721</v>
      </c>
      <c r="L21" s="92"/>
      <c r="M21" s="91">
        <v>7403114</v>
      </c>
      <c r="N21" s="91"/>
      <c r="O21" s="91">
        <v>0</v>
      </c>
      <c r="P21" s="92"/>
      <c r="Q21" s="91">
        <v>4369110</v>
      </c>
      <c r="R21" s="92"/>
      <c r="S21" s="91">
        <v>4458019</v>
      </c>
      <c r="T21" s="92"/>
      <c r="U21" s="91">
        <v>4558022</v>
      </c>
      <c r="V21" s="92"/>
      <c r="W21" s="91">
        <v>4675836</v>
      </c>
      <c r="X21" s="92"/>
      <c r="Y21" s="91">
        <v>4883190</v>
      </c>
      <c r="Z21" s="92"/>
      <c r="AA21" s="91">
        <v>5179778</v>
      </c>
      <c r="AB21" s="92"/>
      <c r="AC21" s="91">
        <v>5446709</v>
      </c>
      <c r="AD21" s="92"/>
      <c r="AE21" s="91">
        <v>5610969</v>
      </c>
      <c r="AF21" s="92"/>
      <c r="AG21" s="91">
        <v>5690241</v>
      </c>
      <c r="AH21" s="92"/>
      <c r="AI21" s="91">
        <v>5790385</v>
      </c>
      <c r="AJ21" s="92"/>
      <c r="AK21" s="91">
        <v>5880542</v>
      </c>
      <c r="AL21" s="92"/>
      <c r="AM21" s="91">
        <v>5950130</v>
      </c>
      <c r="AN21" s="92"/>
      <c r="AO21" s="91">
        <v>6157483</v>
      </c>
      <c r="AP21" s="92"/>
      <c r="AQ21" s="91">
        <v>6455968</v>
      </c>
      <c r="AR21" s="92"/>
      <c r="AS21" s="91">
        <v>6770432</v>
      </c>
      <c r="AT21" s="92"/>
      <c r="AU21" s="91">
        <v>7050838</v>
      </c>
      <c r="AV21" s="92"/>
      <c r="AW21" s="91">
        <v>7403114</v>
      </c>
      <c r="AX21" s="92"/>
      <c r="AY21" s="91">
        <v>0</v>
      </c>
      <c r="AZ21" s="92"/>
      <c r="BA21" s="91">
        <v>0</v>
      </c>
      <c r="BB21" s="92"/>
      <c r="BC21" s="91">
        <v>0</v>
      </c>
      <c r="BD21" s="92"/>
      <c r="BE21" s="91">
        <v>0</v>
      </c>
      <c r="BF21" s="92"/>
      <c r="BG21" s="91">
        <v>0</v>
      </c>
      <c r="BH21" s="92"/>
      <c r="BI21" s="91">
        <v>0</v>
      </c>
      <c r="BJ21" s="92"/>
      <c r="BK21" s="91">
        <v>0</v>
      </c>
    </row>
    <row r="22" spans="1:63" ht="12.75" customHeight="1">
      <c r="A22" s="78" t="s">
        <v>162</v>
      </c>
      <c r="B22" s="18"/>
      <c r="C22" s="108" t="s">
        <v>36</v>
      </c>
      <c r="D22" s="19"/>
      <c r="E22" s="91">
        <v>15032498</v>
      </c>
      <c r="F22" s="92"/>
      <c r="G22" s="91">
        <v>17585152</v>
      </c>
      <c r="H22" s="92"/>
      <c r="I22" s="91">
        <v>19225864</v>
      </c>
      <c r="J22" s="92"/>
      <c r="K22" s="91">
        <v>21732802</v>
      </c>
      <c r="L22" s="92"/>
      <c r="M22" s="91">
        <v>6098517</v>
      </c>
      <c r="N22" s="91"/>
      <c r="O22" s="91">
        <v>0</v>
      </c>
      <c r="P22" s="92"/>
      <c r="Q22" s="91">
        <v>3649811</v>
      </c>
      <c r="R22" s="92"/>
      <c r="S22" s="91">
        <v>3714932</v>
      </c>
      <c r="T22" s="92"/>
      <c r="U22" s="91">
        <v>3788812</v>
      </c>
      <c r="V22" s="92"/>
      <c r="W22" s="91">
        <v>3878943</v>
      </c>
      <c r="X22" s="92"/>
      <c r="Y22" s="91">
        <v>4057954</v>
      </c>
      <c r="Z22" s="92"/>
      <c r="AA22" s="91">
        <v>4317172</v>
      </c>
      <c r="AB22" s="92"/>
      <c r="AC22" s="91">
        <v>4542880</v>
      </c>
      <c r="AD22" s="92"/>
      <c r="AE22" s="91">
        <v>4667146</v>
      </c>
      <c r="AF22" s="92"/>
      <c r="AG22" s="91">
        <v>4709895</v>
      </c>
      <c r="AH22" s="92"/>
      <c r="AI22" s="91">
        <v>4781811</v>
      </c>
      <c r="AJ22" s="92"/>
      <c r="AK22" s="91">
        <v>4846633</v>
      </c>
      <c r="AL22" s="92"/>
      <c r="AM22" s="91">
        <v>4887525</v>
      </c>
      <c r="AN22" s="92"/>
      <c r="AO22" s="91">
        <v>5058603</v>
      </c>
      <c r="AP22" s="92"/>
      <c r="AQ22" s="91">
        <v>5307816</v>
      </c>
      <c r="AR22" s="92"/>
      <c r="AS22" s="91">
        <v>5567943</v>
      </c>
      <c r="AT22" s="92"/>
      <c r="AU22" s="91">
        <v>5798440</v>
      </c>
      <c r="AV22" s="92"/>
      <c r="AW22" s="91">
        <v>6098517</v>
      </c>
      <c r="AX22" s="92"/>
      <c r="AY22" s="91">
        <v>0</v>
      </c>
      <c r="AZ22" s="92"/>
      <c r="BA22" s="91">
        <v>0</v>
      </c>
      <c r="BB22" s="92"/>
      <c r="BC22" s="91">
        <v>0</v>
      </c>
      <c r="BD22" s="92"/>
      <c r="BE22" s="91">
        <v>0</v>
      </c>
      <c r="BF22" s="92"/>
      <c r="BG22" s="91">
        <v>0</v>
      </c>
      <c r="BH22" s="92"/>
      <c r="BI22" s="91">
        <v>0</v>
      </c>
      <c r="BJ22" s="92"/>
      <c r="BK22" s="91">
        <v>0</v>
      </c>
    </row>
    <row r="23" spans="1:63" ht="12.75" customHeight="1">
      <c r="A23" s="79" t="s">
        <v>72</v>
      </c>
      <c r="B23" s="18"/>
      <c r="C23" s="108" t="s">
        <v>37</v>
      </c>
      <c r="D23" s="19"/>
      <c r="E23" s="94">
        <v>3028489</v>
      </c>
      <c r="F23" s="92"/>
      <c r="G23" s="94">
        <v>3535494</v>
      </c>
      <c r="H23" s="92"/>
      <c r="I23" s="94">
        <v>4085434</v>
      </c>
      <c r="J23" s="92"/>
      <c r="K23" s="94">
        <v>4701919</v>
      </c>
      <c r="L23" s="92"/>
      <c r="M23" s="94">
        <v>1304597</v>
      </c>
      <c r="N23" s="92"/>
      <c r="O23" s="94">
        <v>0</v>
      </c>
      <c r="P23" s="92"/>
      <c r="Q23" s="94">
        <v>719299</v>
      </c>
      <c r="R23" s="92"/>
      <c r="S23" s="94">
        <v>743087</v>
      </c>
      <c r="T23" s="92"/>
      <c r="U23" s="94">
        <v>769210</v>
      </c>
      <c r="V23" s="92"/>
      <c r="W23" s="94">
        <v>796893</v>
      </c>
      <c r="X23" s="92"/>
      <c r="Y23" s="94">
        <v>825236</v>
      </c>
      <c r="Z23" s="92"/>
      <c r="AA23" s="94">
        <v>862606</v>
      </c>
      <c r="AB23" s="92"/>
      <c r="AC23" s="94">
        <v>903829</v>
      </c>
      <c r="AD23" s="92"/>
      <c r="AE23" s="94">
        <v>943823</v>
      </c>
      <c r="AF23" s="92"/>
      <c r="AG23" s="94">
        <v>980346</v>
      </c>
      <c r="AH23" s="92"/>
      <c r="AI23" s="94">
        <v>1008574</v>
      </c>
      <c r="AJ23" s="92"/>
      <c r="AK23" s="94">
        <v>1033909</v>
      </c>
      <c r="AL23" s="92"/>
      <c r="AM23" s="94">
        <v>1062605</v>
      </c>
      <c r="AN23" s="92"/>
      <c r="AO23" s="94">
        <v>1098880</v>
      </c>
      <c r="AP23" s="92"/>
      <c r="AQ23" s="94">
        <v>1148152</v>
      </c>
      <c r="AR23" s="92"/>
      <c r="AS23" s="94">
        <v>1202489</v>
      </c>
      <c r="AT23" s="92"/>
      <c r="AU23" s="94">
        <v>1252398</v>
      </c>
      <c r="AV23" s="92"/>
      <c r="AW23" s="94">
        <v>1304597</v>
      </c>
      <c r="AX23" s="92"/>
      <c r="AY23" s="94">
        <v>0</v>
      </c>
      <c r="AZ23" s="92"/>
      <c r="BA23" s="94">
        <v>0</v>
      </c>
      <c r="BB23" s="92"/>
      <c r="BC23" s="94">
        <v>0</v>
      </c>
      <c r="BD23" s="92"/>
      <c r="BE23" s="94">
        <v>0</v>
      </c>
      <c r="BF23" s="92"/>
      <c r="BG23" s="94">
        <v>0</v>
      </c>
      <c r="BH23" s="92"/>
      <c r="BI23" s="94">
        <v>0</v>
      </c>
      <c r="BJ23" s="92"/>
      <c r="BK23" s="94">
        <v>0</v>
      </c>
    </row>
    <row r="24" spans="1:63" s="12" customFormat="1" ht="12.75" customHeight="1">
      <c r="A24" s="30" t="s">
        <v>82</v>
      </c>
      <c r="B24" s="29"/>
      <c r="C24" s="109"/>
      <c r="D24" s="17"/>
      <c r="E24" s="95">
        <v>77113358</v>
      </c>
      <c r="F24" s="96"/>
      <c r="G24" s="95">
        <v>81782027</v>
      </c>
      <c r="H24" s="96"/>
      <c r="I24" s="95">
        <v>86968544</v>
      </c>
      <c r="J24" s="96"/>
      <c r="K24" s="95">
        <v>93068288</v>
      </c>
      <c r="L24" s="96"/>
      <c r="M24" s="95">
        <v>24430194</v>
      </c>
      <c r="N24" s="96"/>
      <c r="O24" s="95">
        <v>0</v>
      </c>
      <c r="P24" s="96"/>
      <c r="Q24" s="95">
        <v>18835686</v>
      </c>
      <c r="R24" s="96"/>
      <c r="S24" s="95">
        <v>19119518</v>
      </c>
      <c r="T24" s="96"/>
      <c r="U24" s="95">
        <v>19444291</v>
      </c>
      <c r="V24" s="96"/>
      <c r="W24" s="95">
        <v>19713863</v>
      </c>
      <c r="X24" s="96"/>
      <c r="Y24" s="95">
        <v>19950264</v>
      </c>
      <c r="Z24" s="96"/>
      <c r="AA24" s="95">
        <v>20258802</v>
      </c>
      <c r="AB24" s="96"/>
      <c r="AC24" s="95">
        <v>20617700</v>
      </c>
      <c r="AD24" s="96"/>
      <c r="AE24" s="95">
        <v>20955261</v>
      </c>
      <c r="AF24" s="96"/>
      <c r="AG24" s="95">
        <v>21264836</v>
      </c>
      <c r="AH24" s="96"/>
      <c r="AI24" s="95">
        <v>21569266</v>
      </c>
      <c r="AJ24" s="96"/>
      <c r="AK24" s="95">
        <v>21903744</v>
      </c>
      <c r="AL24" s="96"/>
      <c r="AM24" s="95">
        <v>22230698</v>
      </c>
      <c r="AN24" s="96"/>
      <c r="AO24" s="95">
        <v>22597522</v>
      </c>
      <c r="AP24" s="96"/>
      <c r="AQ24" s="95">
        <v>23026168</v>
      </c>
      <c r="AR24" s="96"/>
      <c r="AS24" s="95">
        <v>23496823</v>
      </c>
      <c r="AT24" s="96"/>
      <c r="AU24" s="95">
        <v>23947775</v>
      </c>
      <c r="AV24" s="96"/>
      <c r="AW24" s="95">
        <v>24430194</v>
      </c>
      <c r="AX24" s="96"/>
      <c r="AY24" s="95">
        <v>0</v>
      </c>
      <c r="AZ24" s="96"/>
      <c r="BA24" s="95">
        <v>0</v>
      </c>
      <c r="BB24" s="96"/>
      <c r="BC24" s="95">
        <v>0</v>
      </c>
      <c r="BD24" s="96"/>
      <c r="BE24" s="95">
        <v>0</v>
      </c>
      <c r="BF24" s="96"/>
      <c r="BG24" s="95">
        <v>0</v>
      </c>
      <c r="BH24" s="96"/>
      <c r="BI24" s="95">
        <v>0</v>
      </c>
      <c r="BJ24" s="96"/>
      <c r="BK24" s="95">
        <v>0</v>
      </c>
    </row>
    <row r="25" spans="1:63" ht="12.75" customHeight="1">
      <c r="A25" s="7" t="s">
        <v>17</v>
      </c>
      <c r="B25" s="18"/>
      <c r="C25" s="121" t="s">
        <v>116</v>
      </c>
      <c r="D25" s="19"/>
      <c r="E25" s="91">
        <v>3563190</v>
      </c>
      <c r="F25" s="92"/>
      <c r="G25" s="91">
        <v>3470547</v>
      </c>
      <c r="H25" s="92"/>
      <c r="I25" s="91">
        <v>3467997</v>
      </c>
      <c r="J25" s="92"/>
      <c r="K25" s="91">
        <v>3499203</v>
      </c>
      <c r="L25" s="92"/>
      <c r="M25" s="91">
        <v>877404</v>
      </c>
      <c r="N25" s="91"/>
      <c r="O25" s="91">
        <v>0</v>
      </c>
      <c r="P25" s="92"/>
      <c r="Q25" s="91">
        <v>894903</v>
      </c>
      <c r="R25" s="92"/>
      <c r="S25" s="91">
        <v>909342</v>
      </c>
      <c r="T25" s="92"/>
      <c r="U25" s="91">
        <v>884948</v>
      </c>
      <c r="V25" s="92"/>
      <c r="W25" s="91">
        <v>873997</v>
      </c>
      <c r="X25" s="92"/>
      <c r="Y25" s="91">
        <v>861844</v>
      </c>
      <c r="Z25" s="92"/>
      <c r="AA25" s="91">
        <v>851866</v>
      </c>
      <c r="AB25" s="92"/>
      <c r="AC25" s="91">
        <v>871184</v>
      </c>
      <c r="AD25" s="92"/>
      <c r="AE25" s="91">
        <v>885653</v>
      </c>
      <c r="AF25" s="92"/>
      <c r="AG25" s="91">
        <v>867555</v>
      </c>
      <c r="AH25" s="92"/>
      <c r="AI25" s="91">
        <v>858574</v>
      </c>
      <c r="AJ25" s="92"/>
      <c r="AK25" s="91">
        <v>865393</v>
      </c>
      <c r="AL25" s="92"/>
      <c r="AM25" s="91">
        <v>876475</v>
      </c>
      <c r="AN25" s="92"/>
      <c r="AO25" s="91">
        <v>885420</v>
      </c>
      <c r="AP25" s="92"/>
      <c r="AQ25" s="91">
        <v>878008</v>
      </c>
      <c r="AR25" s="92"/>
      <c r="AS25" s="91">
        <v>867336</v>
      </c>
      <c r="AT25" s="92"/>
      <c r="AU25" s="91">
        <v>868439</v>
      </c>
      <c r="AV25" s="92"/>
      <c r="AW25" s="91">
        <v>877404</v>
      </c>
      <c r="AX25" s="92"/>
      <c r="AY25" s="91">
        <v>0</v>
      </c>
      <c r="AZ25" s="92"/>
      <c r="BA25" s="91">
        <v>0</v>
      </c>
      <c r="BB25" s="92"/>
      <c r="BC25" s="91">
        <v>0</v>
      </c>
      <c r="BD25" s="92"/>
      <c r="BE25" s="91">
        <v>0</v>
      </c>
      <c r="BF25" s="92"/>
      <c r="BG25" s="91">
        <v>0</v>
      </c>
      <c r="BH25" s="92"/>
      <c r="BI25" s="91">
        <v>0</v>
      </c>
      <c r="BJ25" s="92"/>
      <c r="BK25" s="91">
        <v>0</v>
      </c>
    </row>
    <row r="26" spans="1:63" ht="12.75" customHeight="1">
      <c r="A26" s="7" t="s">
        <v>73</v>
      </c>
      <c r="B26" s="18"/>
      <c r="C26" s="121" t="s">
        <v>117</v>
      </c>
      <c r="D26" s="19"/>
      <c r="E26" s="91">
        <v>2906386</v>
      </c>
      <c r="F26" s="92"/>
      <c r="G26" s="91">
        <v>3025306</v>
      </c>
      <c r="H26" s="92"/>
      <c r="I26" s="91">
        <v>3064364</v>
      </c>
      <c r="J26" s="92"/>
      <c r="K26" s="91">
        <v>3136009</v>
      </c>
      <c r="L26" s="92"/>
      <c r="M26" s="91">
        <v>850883</v>
      </c>
      <c r="N26" s="91"/>
      <c r="O26" s="91">
        <v>0</v>
      </c>
      <c r="P26" s="92"/>
      <c r="Q26" s="91">
        <v>695242</v>
      </c>
      <c r="R26" s="92"/>
      <c r="S26" s="91">
        <v>715190</v>
      </c>
      <c r="T26" s="92"/>
      <c r="U26" s="91">
        <v>747976</v>
      </c>
      <c r="V26" s="92"/>
      <c r="W26" s="91">
        <v>747978</v>
      </c>
      <c r="X26" s="92"/>
      <c r="Y26" s="91">
        <v>730196</v>
      </c>
      <c r="Z26" s="92"/>
      <c r="AA26" s="91">
        <v>752778</v>
      </c>
      <c r="AB26" s="92"/>
      <c r="AC26" s="91">
        <v>772565</v>
      </c>
      <c r="AD26" s="92"/>
      <c r="AE26" s="91">
        <v>769767</v>
      </c>
      <c r="AF26" s="92"/>
      <c r="AG26" s="91">
        <v>781726</v>
      </c>
      <c r="AH26" s="92"/>
      <c r="AI26" s="91">
        <v>781276</v>
      </c>
      <c r="AJ26" s="92"/>
      <c r="AK26" s="91">
        <v>765103</v>
      </c>
      <c r="AL26" s="92"/>
      <c r="AM26" s="91">
        <v>736259</v>
      </c>
      <c r="AN26" s="92"/>
      <c r="AO26" s="91">
        <v>736097</v>
      </c>
      <c r="AP26" s="92"/>
      <c r="AQ26" s="91">
        <v>768258</v>
      </c>
      <c r="AR26" s="92"/>
      <c r="AS26" s="91">
        <v>808726</v>
      </c>
      <c r="AT26" s="92"/>
      <c r="AU26" s="91">
        <v>822928</v>
      </c>
      <c r="AV26" s="92"/>
      <c r="AW26" s="91">
        <v>850883</v>
      </c>
      <c r="AX26" s="92"/>
      <c r="AY26" s="91">
        <v>0</v>
      </c>
      <c r="AZ26" s="92"/>
      <c r="BA26" s="91">
        <v>0</v>
      </c>
      <c r="BB26" s="92"/>
      <c r="BC26" s="91">
        <v>0</v>
      </c>
      <c r="BD26" s="92"/>
      <c r="BE26" s="91">
        <v>0</v>
      </c>
      <c r="BF26" s="92"/>
      <c r="BG26" s="91">
        <v>0</v>
      </c>
      <c r="BH26" s="92"/>
      <c r="BI26" s="91">
        <v>0</v>
      </c>
      <c r="BJ26" s="92"/>
      <c r="BK26" s="91">
        <v>0</v>
      </c>
    </row>
    <row r="27" spans="1:63" ht="12.75" customHeight="1">
      <c r="A27" s="7" t="s">
        <v>18</v>
      </c>
      <c r="B27" s="18"/>
      <c r="C27" s="121" t="s">
        <v>118</v>
      </c>
      <c r="D27" s="19"/>
      <c r="E27" s="91">
        <v>13301725</v>
      </c>
      <c r="F27" s="92"/>
      <c r="G27" s="91">
        <v>14269416</v>
      </c>
      <c r="H27" s="92"/>
      <c r="I27" s="91">
        <v>15189023</v>
      </c>
      <c r="J27" s="92"/>
      <c r="K27" s="91">
        <v>15749682</v>
      </c>
      <c r="L27" s="92"/>
      <c r="M27" s="91">
        <v>4105716</v>
      </c>
      <c r="N27" s="91"/>
      <c r="O27" s="91">
        <v>0</v>
      </c>
      <c r="P27" s="92"/>
      <c r="Q27" s="91">
        <v>3235973</v>
      </c>
      <c r="R27" s="92"/>
      <c r="S27" s="91">
        <v>3291566</v>
      </c>
      <c r="T27" s="92"/>
      <c r="U27" s="91">
        <v>3359236</v>
      </c>
      <c r="V27" s="92"/>
      <c r="W27" s="91">
        <v>3414950</v>
      </c>
      <c r="X27" s="92"/>
      <c r="Y27" s="91">
        <v>3470256</v>
      </c>
      <c r="Z27" s="92"/>
      <c r="AA27" s="91">
        <v>3523972</v>
      </c>
      <c r="AB27" s="92"/>
      <c r="AC27" s="91">
        <v>3594246</v>
      </c>
      <c r="AD27" s="92"/>
      <c r="AE27" s="91">
        <v>3680942</v>
      </c>
      <c r="AF27" s="92"/>
      <c r="AG27" s="91">
        <v>3748630</v>
      </c>
      <c r="AH27" s="92"/>
      <c r="AI27" s="91">
        <v>3796731</v>
      </c>
      <c r="AJ27" s="92"/>
      <c r="AK27" s="91">
        <v>3819739</v>
      </c>
      <c r="AL27" s="92"/>
      <c r="AM27" s="91">
        <v>3823923</v>
      </c>
      <c r="AN27" s="92"/>
      <c r="AO27" s="91">
        <v>3837743</v>
      </c>
      <c r="AP27" s="92"/>
      <c r="AQ27" s="91">
        <v>3892961</v>
      </c>
      <c r="AR27" s="92"/>
      <c r="AS27" s="91">
        <v>3976811</v>
      </c>
      <c r="AT27" s="92"/>
      <c r="AU27" s="91">
        <v>4042167</v>
      </c>
      <c r="AV27" s="92"/>
      <c r="AW27" s="91">
        <v>4105716</v>
      </c>
      <c r="AX27" s="92"/>
      <c r="AY27" s="91">
        <v>0</v>
      </c>
      <c r="AZ27" s="92"/>
      <c r="BA27" s="91">
        <v>0</v>
      </c>
      <c r="BB27" s="92"/>
      <c r="BC27" s="91">
        <v>0</v>
      </c>
      <c r="BD27" s="92"/>
      <c r="BE27" s="91">
        <v>0</v>
      </c>
      <c r="BF27" s="92"/>
      <c r="BG27" s="91">
        <v>0</v>
      </c>
      <c r="BH27" s="92"/>
      <c r="BI27" s="91">
        <v>0</v>
      </c>
      <c r="BJ27" s="92"/>
      <c r="BK27" s="91">
        <v>0</v>
      </c>
    </row>
    <row r="28" spans="1:63" ht="12.75" customHeight="1">
      <c r="A28" s="48" t="s">
        <v>74</v>
      </c>
      <c r="B28" s="18"/>
      <c r="C28" s="121" t="s">
        <v>119</v>
      </c>
      <c r="D28" s="19"/>
      <c r="E28" s="91">
        <v>5354614</v>
      </c>
      <c r="F28" s="92"/>
      <c r="G28" s="91">
        <v>5572578</v>
      </c>
      <c r="H28" s="92"/>
      <c r="I28" s="91">
        <v>6047819</v>
      </c>
      <c r="J28" s="92"/>
      <c r="K28" s="91">
        <v>6763290</v>
      </c>
      <c r="L28" s="92"/>
      <c r="M28" s="91">
        <v>1845411</v>
      </c>
      <c r="N28" s="91"/>
      <c r="O28" s="91">
        <v>0</v>
      </c>
      <c r="P28" s="92"/>
      <c r="Q28" s="91">
        <v>1307350</v>
      </c>
      <c r="R28" s="92"/>
      <c r="S28" s="91">
        <v>1322603</v>
      </c>
      <c r="T28" s="92"/>
      <c r="U28" s="91">
        <v>1359230</v>
      </c>
      <c r="V28" s="92"/>
      <c r="W28" s="91">
        <v>1365431</v>
      </c>
      <c r="X28" s="92"/>
      <c r="Y28" s="91">
        <v>1368511</v>
      </c>
      <c r="Z28" s="92"/>
      <c r="AA28" s="91">
        <v>1385579</v>
      </c>
      <c r="AB28" s="92"/>
      <c r="AC28" s="91">
        <v>1401862</v>
      </c>
      <c r="AD28" s="92"/>
      <c r="AE28" s="91">
        <v>1416626</v>
      </c>
      <c r="AF28" s="92"/>
      <c r="AG28" s="91">
        <v>1439676</v>
      </c>
      <c r="AH28" s="92"/>
      <c r="AI28" s="91">
        <v>1478471</v>
      </c>
      <c r="AJ28" s="92"/>
      <c r="AK28" s="91">
        <v>1539475</v>
      </c>
      <c r="AL28" s="92"/>
      <c r="AM28" s="91">
        <v>1590197</v>
      </c>
      <c r="AN28" s="92"/>
      <c r="AO28" s="91">
        <v>1623558</v>
      </c>
      <c r="AP28" s="92"/>
      <c r="AQ28" s="91">
        <v>1664677</v>
      </c>
      <c r="AR28" s="92"/>
      <c r="AS28" s="91">
        <v>1706018</v>
      </c>
      <c r="AT28" s="92"/>
      <c r="AU28" s="91">
        <v>1769037</v>
      </c>
      <c r="AV28" s="92"/>
      <c r="AW28" s="91">
        <v>1845411</v>
      </c>
      <c r="AX28" s="92"/>
      <c r="AY28" s="91">
        <v>0</v>
      </c>
      <c r="AZ28" s="92"/>
      <c r="BA28" s="91">
        <v>0</v>
      </c>
      <c r="BB28" s="92"/>
      <c r="BC28" s="91">
        <v>0</v>
      </c>
      <c r="BD28" s="92"/>
      <c r="BE28" s="91">
        <v>0</v>
      </c>
      <c r="BF28" s="92"/>
      <c r="BG28" s="91">
        <v>0</v>
      </c>
      <c r="BH28" s="92"/>
      <c r="BI28" s="91">
        <v>0</v>
      </c>
      <c r="BJ28" s="92"/>
      <c r="BK28" s="91">
        <v>0</v>
      </c>
    </row>
    <row r="29" spans="1:63" ht="12.75" customHeight="1">
      <c r="A29" s="7" t="s">
        <v>19</v>
      </c>
      <c r="B29" s="18"/>
      <c r="C29" s="121" t="s">
        <v>120</v>
      </c>
      <c r="D29" s="19"/>
      <c r="E29" s="91">
        <v>45771210</v>
      </c>
      <c r="F29" s="92"/>
      <c r="G29" s="91">
        <v>48495239</v>
      </c>
      <c r="H29" s="92"/>
      <c r="I29" s="91">
        <v>51441889</v>
      </c>
      <c r="J29" s="92"/>
      <c r="K29" s="91">
        <v>54964356</v>
      </c>
      <c r="L29" s="92"/>
      <c r="M29" s="91">
        <v>14294174</v>
      </c>
      <c r="N29" s="91"/>
      <c r="O29" s="91">
        <v>0</v>
      </c>
      <c r="P29" s="92"/>
      <c r="Q29" s="91">
        <v>11213630</v>
      </c>
      <c r="R29" s="92"/>
      <c r="S29" s="91">
        <v>11348047</v>
      </c>
      <c r="T29" s="92"/>
      <c r="U29" s="91">
        <v>11517907</v>
      </c>
      <c r="V29" s="92"/>
      <c r="W29" s="91">
        <v>11691626</v>
      </c>
      <c r="X29" s="92"/>
      <c r="Y29" s="91">
        <v>11851838</v>
      </c>
      <c r="Z29" s="92"/>
      <c r="AA29" s="91">
        <v>12028179</v>
      </c>
      <c r="AB29" s="92"/>
      <c r="AC29" s="91">
        <v>12215743</v>
      </c>
      <c r="AD29" s="92"/>
      <c r="AE29" s="91">
        <v>12399479</v>
      </c>
      <c r="AF29" s="92"/>
      <c r="AG29" s="91">
        <v>12584702</v>
      </c>
      <c r="AH29" s="92"/>
      <c r="AI29" s="91">
        <v>12757691</v>
      </c>
      <c r="AJ29" s="92"/>
      <c r="AK29" s="130">
        <v>12945257</v>
      </c>
      <c r="AL29" s="131"/>
      <c r="AM29" s="130">
        <v>13154239</v>
      </c>
      <c r="AN29" s="92"/>
      <c r="AO29" s="91">
        <v>13404631</v>
      </c>
      <c r="AP29" s="92"/>
      <c r="AQ29" s="91">
        <v>13634907</v>
      </c>
      <c r="AR29" s="92"/>
      <c r="AS29" s="91">
        <v>13858296</v>
      </c>
      <c r="AT29" s="92"/>
      <c r="AU29" s="91">
        <v>14066522</v>
      </c>
      <c r="AV29" s="92"/>
      <c r="AW29" s="91">
        <v>14294174</v>
      </c>
      <c r="AX29" s="92"/>
      <c r="AY29" s="91">
        <v>0</v>
      </c>
      <c r="AZ29" s="92"/>
      <c r="BA29" s="91">
        <v>0</v>
      </c>
      <c r="BB29" s="92"/>
      <c r="BC29" s="91">
        <v>0</v>
      </c>
      <c r="BD29" s="92"/>
      <c r="BE29" s="91">
        <v>0</v>
      </c>
      <c r="BF29" s="92"/>
      <c r="BG29" s="91">
        <v>0</v>
      </c>
      <c r="BH29" s="92"/>
      <c r="BI29" s="91">
        <v>0</v>
      </c>
      <c r="BJ29" s="92"/>
      <c r="BK29" s="91">
        <v>0</v>
      </c>
    </row>
    <row r="30" spans="1:63" ht="12.75" customHeight="1">
      <c r="A30" s="8" t="s">
        <v>75</v>
      </c>
      <c r="B30" s="18"/>
      <c r="C30" s="121" t="s">
        <v>122</v>
      </c>
      <c r="D30" s="19"/>
      <c r="E30" s="91">
        <v>34767249</v>
      </c>
      <c r="F30" s="92"/>
      <c r="G30" s="91">
        <v>37125125</v>
      </c>
      <c r="H30" s="92"/>
      <c r="I30" s="91">
        <v>39561595</v>
      </c>
      <c r="J30" s="92"/>
      <c r="K30" s="91">
        <v>42532106</v>
      </c>
      <c r="L30" s="92"/>
      <c r="M30" s="91">
        <v>11124939</v>
      </c>
      <c r="N30" s="91"/>
      <c r="O30" s="91">
        <v>0</v>
      </c>
      <c r="P30" s="92"/>
      <c r="Q30" s="91">
        <v>8503764</v>
      </c>
      <c r="R30" s="92"/>
      <c r="S30" s="91">
        <v>8607581</v>
      </c>
      <c r="T30" s="92"/>
      <c r="U30" s="91">
        <v>8752445</v>
      </c>
      <c r="V30" s="92"/>
      <c r="W30" s="91">
        <v>8903459</v>
      </c>
      <c r="X30" s="92"/>
      <c r="Y30" s="91">
        <v>9047266</v>
      </c>
      <c r="Z30" s="92"/>
      <c r="AA30" s="91">
        <v>9200013</v>
      </c>
      <c r="AB30" s="92"/>
      <c r="AC30" s="91">
        <v>9361001</v>
      </c>
      <c r="AD30" s="92"/>
      <c r="AE30" s="91">
        <v>9516845</v>
      </c>
      <c r="AF30" s="92"/>
      <c r="AG30" s="91">
        <v>9669343</v>
      </c>
      <c r="AH30" s="92"/>
      <c r="AI30" s="91">
        <v>9809321</v>
      </c>
      <c r="AJ30" s="92"/>
      <c r="AK30" s="91">
        <v>9958225</v>
      </c>
      <c r="AL30" s="92"/>
      <c r="AM30" s="91">
        <v>10124706</v>
      </c>
      <c r="AN30" s="92"/>
      <c r="AO30" s="91">
        <v>10337206</v>
      </c>
      <c r="AP30" s="92"/>
      <c r="AQ30" s="91">
        <v>10536744</v>
      </c>
      <c r="AR30" s="92"/>
      <c r="AS30" s="91">
        <v>10736040</v>
      </c>
      <c r="AT30" s="92"/>
      <c r="AU30" s="91">
        <v>10922116</v>
      </c>
      <c r="AV30" s="92"/>
      <c r="AW30" s="91">
        <v>11124939</v>
      </c>
      <c r="AX30" s="92"/>
      <c r="AY30" s="91">
        <v>0</v>
      </c>
      <c r="AZ30" s="92"/>
      <c r="BA30" s="91">
        <v>0</v>
      </c>
      <c r="BB30" s="92"/>
      <c r="BC30" s="91">
        <v>0</v>
      </c>
      <c r="BD30" s="92"/>
      <c r="BE30" s="91">
        <v>0</v>
      </c>
      <c r="BF30" s="92"/>
      <c r="BG30" s="91">
        <v>0</v>
      </c>
      <c r="BH30" s="92"/>
      <c r="BI30" s="91">
        <v>0</v>
      </c>
      <c r="BJ30" s="92"/>
      <c r="BK30" s="91">
        <v>0</v>
      </c>
    </row>
    <row r="31" spans="1:63" ht="12.75" customHeight="1">
      <c r="A31" s="8" t="s">
        <v>76</v>
      </c>
      <c r="B31" s="18"/>
      <c r="C31" s="121" t="s">
        <v>123</v>
      </c>
      <c r="D31" s="19"/>
      <c r="E31" s="91">
        <v>11003961</v>
      </c>
      <c r="F31" s="92"/>
      <c r="G31" s="91">
        <v>11370114</v>
      </c>
      <c r="H31" s="92"/>
      <c r="I31" s="91">
        <v>11880294</v>
      </c>
      <c r="J31" s="92"/>
      <c r="K31" s="91">
        <v>12432250</v>
      </c>
      <c r="L31" s="92"/>
      <c r="M31" s="91">
        <v>3169235</v>
      </c>
      <c r="N31" s="91"/>
      <c r="O31" s="91">
        <v>0</v>
      </c>
      <c r="P31" s="92"/>
      <c r="Q31" s="91">
        <v>2709866</v>
      </c>
      <c r="R31" s="92"/>
      <c r="S31" s="91">
        <v>2740466</v>
      </c>
      <c r="T31" s="92"/>
      <c r="U31" s="91">
        <v>2765462</v>
      </c>
      <c r="V31" s="92"/>
      <c r="W31" s="91">
        <v>2788167</v>
      </c>
      <c r="X31" s="92"/>
      <c r="Y31" s="91">
        <v>2804572</v>
      </c>
      <c r="Z31" s="92"/>
      <c r="AA31" s="91">
        <v>2828166</v>
      </c>
      <c r="AB31" s="92"/>
      <c r="AC31" s="91">
        <v>2854742</v>
      </c>
      <c r="AD31" s="92"/>
      <c r="AE31" s="91">
        <v>2882634</v>
      </c>
      <c r="AF31" s="92"/>
      <c r="AG31" s="91">
        <v>2915359</v>
      </c>
      <c r="AH31" s="92"/>
      <c r="AI31" s="91">
        <v>2948370</v>
      </c>
      <c r="AJ31" s="92"/>
      <c r="AK31" s="91">
        <v>2987032</v>
      </c>
      <c r="AL31" s="92"/>
      <c r="AM31" s="91">
        <v>3029533</v>
      </c>
      <c r="AN31" s="92"/>
      <c r="AO31" s="91">
        <v>3067425</v>
      </c>
      <c r="AP31" s="92"/>
      <c r="AQ31" s="91">
        <v>3098163</v>
      </c>
      <c r="AR31" s="92"/>
      <c r="AS31" s="91">
        <v>3122256</v>
      </c>
      <c r="AT31" s="92"/>
      <c r="AU31" s="91">
        <v>3144406</v>
      </c>
      <c r="AV31" s="92"/>
      <c r="AW31" s="91">
        <v>3169235</v>
      </c>
      <c r="AX31" s="92"/>
      <c r="AY31" s="91">
        <v>0</v>
      </c>
      <c r="AZ31" s="92"/>
      <c r="BA31" s="91">
        <v>0</v>
      </c>
      <c r="BB31" s="92"/>
      <c r="BC31" s="91">
        <v>0</v>
      </c>
      <c r="BD31" s="92"/>
      <c r="BE31" s="91">
        <v>0</v>
      </c>
      <c r="BF31" s="92"/>
      <c r="BG31" s="91">
        <v>0</v>
      </c>
      <c r="BH31" s="92"/>
      <c r="BI31" s="91">
        <v>0</v>
      </c>
      <c r="BJ31" s="92"/>
      <c r="BK31" s="91">
        <v>0</v>
      </c>
    </row>
    <row r="32" spans="1:63" ht="12.75" customHeight="1">
      <c r="A32" s="7" t="s">
        <v>77</v>
      </c>
      <c r="B32" s="18"/>
      <c r="C32" s="108" t="s">
        <v>95</v>
      </c>
      <c r="D32" s="19"/>
      <c r="E32" s="91">
        <v>6216233</v>
      </c>
      <c r="F32" s="92"/>
      <c r="G32" s="91">
        <v>6948941</v>
      </c>
      <c r="H32" s="92"/>
      <c r="I32" s="91">
        <v>7757452</v>
      </c>
      <c r="J32" s="92"/>
      <c r="K32" s="91">
        <v>8955748</v>
      </c>
      <c r="L32" s="92"/>
      <c r="M32" s="91">
        <v>2456606</v>
      </c>
      <c r="N32" s="91"/>
      <c r="O32" s="91">
        <v>0</v>
      </c>
      <c r="P32" s="92"/>
      <c r="Q32" s="91">
        <v>1488588</v>
      </c>
      <c r="R32" s="92"/>
      <c r="S32" s="91">
        <v>1532770</v>
      </c>
      <c r="T32" s="92"/>
      <c r="U32" s="91">
        <v>1574994</v>
      </c>
      <c r="V32" s="92"/>
      <c r="W32" s="91">
        <v>1619881</v>
      </c>
      <c r="X32" s="92"/>
      <c r="Y32" s="91">
        <v>1667619</v>
      </c>
      <c r="Z32" s="92"/>
      <c r="AA32" s="91">
        <v>1716428</v>
      </c>
      <c r="AB32" s="92"/>
      <c r="AC32" s="91">
        <v>1762100</v>
      </c>
      <c r="AD32" s="92"/>
      <c r="AE32" s="91">
        <v>1802794</v>
      </c>
      <c r="AF32" s="92"/>
      <c r="AG32" s="91">
        <v>1842547</v>
      </c>
      <c r="AH32" s="92"/>
      <c r="AI32" s="91">
        <v>1896523</v>
      </c>
      <c r="AJ32" s="92"/>
      <c r="AK32" s="91">
        <v>1968777</v>
      </c>
      <c r="AL32" s="92"/>
      <c r="AM32" s="91">
        <v>2049605</v>
      </c>
      <c r="AN32" s="92"/>
      <c r="AO32" s="91">
        <v>2110073</v>
      </c>
      <c r="AP32" s="92"/>
      <c r="AQ32" s="91">
        <v>2187357</v>
      </c>
      <c r="AR32" s="92"/>
      <c r="AS32" s="91">
        <v>2279636</v>
      </c>
      <c r="AT32" s="92"/>
      <c r="AU32" s="91">
        <v>2378682</v>
      </c>
      <c r="AV32" s="92"/>
      <c r="AW32" s="91">
        <v>2456606</v>
      </c>
      <c r="AX32" s="92"/>
      <c r="AY32" s="91">
        <v>0</v>
      </c>
      <c r="AZ32" s="92"/>
      <c r="BA32" s="91">
        <v>0</v>
      </c>
      <c r="BB32" s="92"/>
      <c r="BC32" s="91">
        <v>0</v>
      </c>
      <c r="BD32" s="92"/>
      <c r="BE32" s="91">
        <v>0</v>
      </c>
      <c r="BF32" s="92"/>
      <c r="BG32" s="91">
        <v>0</v>
      </c>
      <c r="BH32" s="92"/>
      <c r="BI32" s="91">
        <v>0</v>
      </c>
      <c r="BJ32" s="92"/>
      <c r="BK32" s="91">
        <v>0</v>
      </c>
    </row>
    <row r="33" spans="1:63" ht="12.75" customHeight="1">
      <c r="A33" s="78" t="s">
        <v>78</v>
      </c>
      <c r="B33" s="18"/>
      <c r="C33" s="108" t="s">
        <v>96</v>
      </c>
      <c r="D33" s="19"/>
      <c r="E33" s="91">
        <v>4212479</v>
      </c>
      <c r="F33" s="92"/>
      <c r="G33" s="91">
        <v>4599536</v>
      </c>
      <c r="H33" s="92"/>
      <c r="I33" s="91">
        <v>5027865</v>
      </c>
      <c r="J33" s="92"/>
      <c r="K33" s="91">
        <v>5858789</v>
      </c>
      <c r="L33" s="92"/>
      <c r="M33" s="91">
        <v>1632837</v>
      </c>
      <c r="N33" s="91"/>
      <c r="O33" s="91">
        <v>0</v>
      </c>
      <c r="P33" s="92"/>
      <c r="Q33" s="91">
        <v>1014069</v>
      </c>
      <c r="R33" s="92"/>
      <c r="S33" s="91">
        <v>1041793</v>
      </c>
      <c r="T33" s="92"/>
      <c r="U33" s="91">
        <v>1066167</v>
      </c>
      <c r="V33" s="92"/>
      <c r="W33" s="91">
        <v>1090450</v>
      </c>
      <c r="X33" s="92"/>
      <c r="Y33" s="91">
        <v>1115681</v>
      </c>
      <c r="Z33" s="92"/>
      <c r="AA33" s="91">
        <v>1138904</v>
      </c>
      <c r="AB33" s="92"/>
      <c r="AC33" s="91">
        <v>1162012</v>
      </c>
      <c r="AD33" s="92"/>
      <c r="AE33" s="91">
        <v>1182939</v>
      </c>
      <c r="AF33" s="92"/>
      <c r="AG33" s="91">
        <v>1200142</v>
      </c>
      <c r="AH33" s="92"/>
      <c r="AI33" s="91">
        <v>1228956</v>
      </c>
      <c r="AJ33" s="92"/>
      <c r="AK33" s="91">
        <v>1272477</v>
      </c>
      <c r="AL33" s="92"/>
      <c r="AM33" s="91">
        <v>1326290</v>
      </c>
      <c r="AN33" s="92"/>
      <c r="AO33" s="91">
        <v>1371660</v>
      </c>
      <c r="AP33" s="92"/>
      <c r="AQ33" s="91">
        <v>1426618</v>
      </c>
      <c r="AR33" s="92"/>
      <c r="AS33" s="91">
        <v>1492130</v>
      </c>
      <c r="AT33" s="92"/>
      <c r="AU33" s="91">
        <v>1568381</v>
      </c>
      <c r="AV33" s="92"/>
      <c r="AW33" s="91">
        <v>1632837</v>
      </c>
      <c r="AX33" s="92"/>
      <c r="AY33" s="91">
        <v>0</v>
      </c>
      <c r="AZ33" s="92"/>
      <c r="BA33" s="91">
        <v>0</v>
      </c>
      <c r="BB33" s="92"/>
      <c r="BC33" s="91">
        <v>0</v>
      </c>
      <c r="BD33" s="92"/>
      <c r="BE33" s="91">
        <v>0</v>
      </c>
      <c r="BF33" s="92"/>
      <c r="BG33" s="91">
        <v>0</v>
      </c>
      <c r="BH33" s="92"/>
      <c r="BI33" s="91">
        <v>0</v>
      </c>
      <c r="BJ33" s="92"/>
      <c r="BK33" s="91">
        <v>0</v>
      </c>
    </row>
    <row r="34" spans="1:63" ht="12.75" customHeight="1">
      <c r="A34" s="78" t="s">
        <v>79</v>
      </c>
      <c r="B34" s="18"/>
      <c r="C34" s="108" t="s">
        <v>97</v>
      </c>
      <c r="D34" s="19"/>
      <c r="E34" s="91">
        <v>116799</v>
      </c>
      <c r="F34" s="92"/>
      <c r="G34" s="91">
        <v>128076</v>
      </c>
      <c r="H34" s="92"/>
      <c r="I34" s="91">
        <v>150404</v>
      </c>
      <c r="J34" s="92"/>
      <c r="K34" s="91">
        <v>166400</v>
      </c>
      <c r="L34" s="92"/>
      <c r="M34" s="91">
        <v>45259</v>
      </c>
      <c r="N34" s="91"/>
      <c r="O34" s="91">
        <v>0</v>
      </c>
      <c r="P34" s="92"/>
      <c r="Q34" s="91">
        <v>30587</v>
      </c>
      <c r="R34" s="92"/>
      <c r="S34" s="91">
        <v>29402</v>
      </c>
      <c r="T34" s="92"/>
      <c r="U34" s="91">
        <v>28419</v>
      </c>
      <c r="V34" s="92"/>
      <c r="W34" s="91">
        <v>28391</v>
      </c>
      <c r="X34" s="92"/>
      <c r="Y34" s="91">
        <v>29680</v>
      </c>
      <c r="Z34" s="92"/>
      <c r="AA34" s="91">
        <v>31248</v>
      </c>
      <c r="AB34" s="92"/>
      <c r="AC34" s="91">
        <v>32791</v>
      </c>
      <c r="AD34" s="92"/>
      <c r="AE34" s="91">
        <v>34357</v>
      </c>
      <c r="AF34" s="92"/>
      <c r="AG34" s="91">
        <v>35869</v>
      </c>
      <c r="AH34" s="92"/>
      <c r="AI34" s="91">
        <v>37170</v>
      </c>
      <c r="AJ34" s="92"/>
      <c r="AK34" s="91">
        <v>38310</v>
      </c>
      <c r="AL34" s="92"/>
      <c r="AM34" s="91">
        <v>39055</v>
      </c>
      <c r="AN34" s="92"/>
      <c r="AO34" s="91">
        <v>40442</v>
      </c>
      <c r="AP34" s="92"/>
      <c r="AQ34" s="91">
        <v>41058</v>
      </c>
      <c r="AR34" s="92"/>
      <c r="AS34" s="91">
        <v>41923</v>
      </c>
      <c r="AT34" s="92"/>
      <c r="AU34" s="91">
        <v>42977</v>
      </c>
      <c r="AV34" s="92"/>
      <c r="AW34" s="91">
        <v>45259</v>
      </c>
      <c r="AX34" s="92"/>
      <c r="AY34" s="91">
        <v>0</v>
      </c>
      <c r="AZ34" s="92"/>
      <c r="BA34" s="91">
        <v>0</v>
      </c>
      <c r="BB34" s="92"/>
      <c r="BC34" s="91">
        <v>0</v>
      </c>
      <c r="BD34" s="92"/>
      <c r="BE34" s="91">
        <v>0</v>
      </c>
      <c r="BF34" s="92"/>
      <c r="BG34" s="91">
        <v>0</v>
      </c>
      <c r="BH34" s="92"/>
      <c r="BI34" s="91">
        <v>0</v>
      </c>
      <c r="BJ34" s="92"/>
      <c r="BK34" s="91">
        <v>0</v>
      </c>
    </row>
    <row r="35" spans="1:63" ht="12.75" customHeight="1">
      <c r="A35" s="79" t="s">
        <v>80</v>
      </c>
      <c r="B35" s="18"/>
      <c r="C35" s="110" t="s">
        <v>98</v>
      </c>
      <c r="D35" s="19"/>
      <c r="E35" s="94">
        <v>1886955</v>
      </c>
      <c r="F35" s="92"/>
      <c r="G35" s="94">
        <v>2221329</v>
      </c>
      <c r="H35" s="92"/>
      <c r="I35" s="94">
        <v>2579183</v>
      </c>
      <c r="J35" s="92"/>
      <c r="K35" s="94">
        <v>2930559</v>
      </c>
      <c r="L35" s="92"/>
      <c r="M35" s="94">
        <v>778510</v>
      </c>
      <c r="N35" s="92"/>
      <c r="O35" s="94">
        <v>0</v>
      </c>
      <c r="P35" s="92"/>
      <c r="Q35" s="94">
        <v>443932</v>
      </c>
      <c r="R35" s="92"/>
      <c r="S35" s="94">
        <v>461575</v>
      </c>
      <c r="T35" s="92"/>
      <c r="U35" s="94">
        <v>480408</v>
      </c>
      <c r="V35" s="92"/>
      <c r="W35" s="94">
        <v>501040</v>
      </c>
      <c r="X35" s="92"/>
      <c r="Y35" s="94">
        <v>522258</v>
      </c>
      <c r="Z35" s="92"/>
      <c r="AA35" s="94">
        <v>546276</v>
      </c>
      <c r="AB35" s="92"/>
      <c r="AC35" s="94">
        <v>567297</v>
      </c>
      <c r="AD35" s="92"/>
      <c r="AE35" s="94">
        <v>585498</v>
      </c>
      <c r="AF35" s="92"/>
      <c r="AG35" s="94">
        <v>606536</v>
      </c>
      <c r="AH35" s="92"/>
      <c r="AI35" s="94">
        <v>630397</v>
      </c>
      <c r="AJ35" s="92"/>
      <c r="AK35" s="94">
        <v>657990</v>
      </c>
      <c r="AL35" s="92"/>
      <c r="AM35" s="94">
        <v>684260</v>
      </c>
      <c r="AN35" s="92"/>
      <c r="AO35" s="94">
        <v>697971</v>
      </c>
      <c r="AP35" s="92"/>
      <c r="AQ35" s="94">
        <v>719681</v>
      </c>
      <c r="AR35" s="92"/>
      <c r="AS35" s="94">
        <v>745583</v>
      </c>
      <c r="AT35" s="92"/>
      <c r="AU35" s="94">
        <v>767324</v>
      </c>
      <c r="AV35" s="92"/>
      <c r="AW35" s="94">
        <v>778510</v>
      </c>
      <c r="AX35" s="92"/>
      <c r="AY35" s="94">
        <v>0</v>
      </c>
      <c r="AZ35" s="92"/>
      <c r="BA35" s="94">
        <v>0</v>
      </c>
      <c r="BB35" s="92"/>
      <c r="BC35" s="94">
        <v>0</v>
      </c>
      <c r="BD35" s="92"/>
      <c r="BE35" s="94">
        <v>0</v>
      </c>
      <c r="BF35" s="92"/>
      <c r="BG35" s="94">
        <v>0</v>
      </c>
      <c r="BH35" s="92"/>
      <c r="BI35" s="94">
        <v>0</v>
      </c>
      <c r="BJ35" s="92"/>
      <c r="BK35" s="94">
        <v>0</v>
      </c>
    </row>
    <row r="36" spans="1:63" s="12" customFormat="1" ht="12.75" customHeight="1">
      <c r="A36" s="30" t="s">
        <v>82</v>
      </c>
      <c r="B36" s="29"/>
      <c r="C36" s="109"/>
      <c r="D36" s="17"/>
      <c r="E36" s="95">
        <v>77113358</v>
      </c>
      <c r="F36" s="96"/>
      <c r="G36" s="95">
        <v>81782027</v>
      </c>
      <c r="H36" s="96"/>
      <c r="I36" s="95">
        <v>86968544</v>
      </c>
      <c r="J36" s="96"/>
      <c r="K36" s="95">
        <v>93068288</v>
      </c>
      <c r="L36" s="96"/>
      <c r="M36" s="95">
        <v>24430194</v>
      </c>
      <c r="N36" s="96"/>
      <c r="O36" s="95">
        <v>0</v>
      </c>
      <c r="P36" s="96"/>
      <c r="Q36" s="95">
        <v>18835686</v>
      </c>
      <c r="R36" s="96"/>
      <c r="S36" s="95">
        <v>19119518</v>
      </c>
      <c r="T36" s="96"/>
      <c r="U36" s="95">
        <v>19444291</v>
      </c>
      <c r="V36" s="96"/>
      <c r="W36" s="95">
        <v>19713863</v>
      </c>
      <c r="X36" s="96"/>
      <c r="Y36" s="95">
        <v>19950264</v>
      </c>
      <c r="Z36" s="96"/>
      <c r="AA36" s="95">
        <v>20258802</v>
      </c>
      <c r="AB36" s="96"/>
      <c r="AC36" s="95">
        <v>20617700</v>
      </c>
      <c r="AD36" s="96"/>
      <c r="AE36" s="95">
        <v>20955261</v>
      </c>
      <c r="AF36" s="96"/>
      <c r="AG36" s="95">
        <v>21264836</v>
      </c>
      <c r="AH36" s="96"/>
      <c r="AI36" s="95">
        <v>21569266</v>
      </c>
      <c r="AJ36" s="96"/>
      <c r="AK36" s="95">
        <v>21903744</v>
      </c>
      <c r="AL36" s="96"/>
      <c r="AM36" s="95">
        <v>22230698</v>
      </c>
      <c r="AN36" s="96"/>
      <c r="AO36" s="99">
        <v>22597522</v>
      </c>
      <c r="AP36" s="96"/>
      <c r="AQ36" s="99">
        <v>23026168</v>
      </c>
      <c r="AR36" s="96"/>
      <c r="AS36" s="99">
        <v>23496823</v>
      </c>
      <c r="AT36" s="96"/>
      <c r="AU36" s="99">
        <v>23947775</v>
      </c>
      <c r="AV36" s="96"/>
      <c r="AW36" s="99">
        <v>24430194</v>
      </c>
      <c r="AX36" s="96"/>
      <c r="AY36" s="99">
        <v>0</v>
      </c>
      <c r="AZ36" s="96"/>
      <c r="BA36" s="99">
        <v>0</v>
      </c>
      <c r="BB36" s="96"/>
      <c r="BC36" s="99">
        <v>0</v>
      </c>
      <c r="BD36" s="96"/>
      <c r="BE36" s="99">
        <v>0</v>
      </c>
      <c r="BF36" s="96"/>
      <c r="BG36" s="99">
        <v>0</v>
      </c>
      <c r="BH36" s="96"/>
      <c r="BI36" s="99">
        <v>0</v>
      </c>
      <c r="BJ36" s="96"/>
      <c r="BK36" s="99">
        <v>0</v>
      </c>
    </row>
    <row r="37" spans="1:63" ht="12.75" customHeight="1">
      <c r="A37" s="78" t="s">
        <v>27</v>
      </c>
      <c r="B37" s="18"/>
      <c r="C37" s="108" t="s">
        <v>43</v>
      </c>
      <c r="D37" s="19"/>
      <c r="E37" s="91">
        <v>38216359</v>
      </c>
      <c r="F37" s="92"/>
      <c r="G37" s="91">
        <v>40638444</v>
      </c>
      <c r="H37" s="92"/>
      <c r="I37" s="91">
        <v>43594756</v>
      </c>
      <c r="J37" s="92"/>
      <c r="K37" s="91">
        <v>46530859</v>
      </c>
      <c r="L37" s="92"/>
      <c r="M37" s="91">
        <v>12157392</v>
      </c>
      <c r="N37" s="91"/>
      <c r="O37" s="91">
        <v>0</v>
      </c>
      <c r="P37" s="92"/>
      <c r="Q37" s="91">
        <v>9337585</v>
      </c>
      <c r="R37" s="92"/>
      <c r="S37" s="91">
        <v>9460586</v>
      </c>
      <c r="T37" s="92"/>
      <c r="U37" s="91">
        <v>9625087</v>
      </c>
      <c r="V37" s="92"/>
      <c r="W37" s="91">
        <v>9793101</v>
      </c>
      <c r="X37" s="92"/>
      <c r="Y37" s="91">
        <v>9935259</v>
      </c>
      <c r="Z37" s="92"/>
      <c r="AA37" s="91">
        <v>10076953</v>
      </c>
      <c r="AB37" s="92"/>
      <c r="AC37" s="91">
        <v>10226866</v>
      </c>
      <c r="AD37" s="92"/>
      <c r="AE37" s="91">
        <v>10399366</v>
      </c>
      <c r="AF37" s="92"/>
      <c r="AG37" s="91">
        <v>10608936</v>
      </c>
      <c r="AH37" s="92"/>
      <c r="AI37" s="91">
        <v>10809438</v>
      </c>
      <c r="AJ37" s="92"/>
      <c r="AK37" s="91">
        <v>11000499</v>
      </c>
      <c r="AL37" s="92"/>
      <c r="AM37" s="91">
        <v>11175883</v>
      </c>
      <c r="AN37" s="92"/>
      <c r="AO37" s="92">
        <v>11332925</v>
      </c>
      <c r="AP37" s="92"/>
      <c r="AQ37" s="92">
        <v>11521510</v>
      </c>
      <c r="AR37" s="92"/>
      <c r="AS37" s="92">
        <v>11732795</v>
      </c>
      <c r="AT37" s="92"/>
      <c r="AU37" s="92">
        <v>11943629</v>
      </c>
      <c r="AV37" s="92"/>
      <c r="AW37" s="92">
        <v>12157392</v>
      </c>
      <c r="AX37" s="92"/>
      <c r="AY37" s="92">
        <v>0</v>
      </c>
      <c r="AZ37" s="92"/>
      <c r="BA37" s="92">
        <v>0</v>
      </c>
      <c r="BB37" s="92"/>
      <c r="BC37" s="92">
        <v>0</v>
      </c>
      <c r="BD37" s="92"/>
      <c r="BE37" s="92">
        <v>0</v>
      </c>
      <c r="BF37" s="92"/>
      <c r="BG37" s="92">
        <v>0</v>
      </c>
      <c r="BH37" s="92"/>
      <c r="BI37" s="92">
        <v>0</v>
      </c>
      <c r="BJ37" s="92"/>
      <c r="BK37" s="92">
        <v>0</v>
      </c>
    </row>
    <row r="38" spans="1:63" ht="12.75" customHeight="1">
      <c r="A38" s="7" t="s">
        <v>81</v>
      </c>
      <c r="B38" s="18"/>
      <c r="C38" s="108" t="s">
        <v>99</v>
      </c>
      <c r="D38" s="19"/>
      <c r="E38" s="91">
        <v>32077394</v>
      </c>
      <c r="F38" s="92"/>
      <c r="G38" s="91">
        <v>33557414</v>
      </c>
      <c r="H38" s="92"/>
      <c r="I38" s="91">
        <v>35069477</v>
      </c>
      <c r="J38" s="92"/>
      <c r="K38" s="91">
        <v>37075058</v>
      </c>
      <c r="L38" s="92"/>
      <c r="M38" s="91">
        <v>9666723</v>
      </c>
      <c r="N38" s="91"/>
      <c r="O38" s="91">
        <v>0</v>
      </c>
      <c r="P38" s="92"/>
      <c r="Q38" s="91">
        <v>7850517</v>
      </c>
      <c r="R38" s="92"/>
      <c r="S38" s="91">
        <v>7973612</v>
      </c>
      <c r="T38" s="92"/>
      <c r="U38" s="91">
        <v>8097433</v>
      </c>
      <c r="V38" s="92"/>
      <c r="W38" s="91">
        <v>8155832</v>
      </c>
      <c r="X38" s="92"/>
      <c r="Y38" s="91">
        <v>8191518</v>
      </c>
      <c r="Z38" s="92"/>
      <c r="AA38" s="91">
        <v>8305656</v>
      </c>
      <c r="AB38" s="92"/>
      <c r="AC38" s="91">
        <v>8469022</v>
      </c>
      <c r="AD38" s="92"/>
      <c r="AE38" s="91">
        <v>8591218</v>
      </c>
      <c r="AF38" s="92"/>
      <c r="AG38" s="91">
        <v>8655514</v>
      </c>
      <c r="AH38" s="92"/>
      <c r="AI38" s="91">
        <v>8716329</v>
      </c>
      <c r="AJ38" s="92"/>
      <c r="AK38" s="91">
        <v>8803911</v>
      </c>
      <c r="AL38" s="92"/>
      <c r="AM38" s="91">
        <v>8893723</v>
      </c>
      <c r="AN38" s="92"/>
      <c r="AO38" s="91">
        <v>9034205</v>
      </c>
      <c r="AP38" s="92"/>
      <c r="AQ38" s="91">
        <v>9187234</v>
      </c>
      <c r="AR38" s="92"/>
      <c r="AS38" s="91">
        <v>9354902</v>
      </c>
      <c r="AT38" s="92"/>
      <c r="AU38" s="91">
        <v>9498717</v>
      </c>
      <c r="AV38" s="92"/>
      <c r="AW38" s="91">
        <v>9666723</v>
      </c>
      <c r="AX38" s="92"/>
      <c r="AY38" s="91">
        <v>0</v>
      </c>
      <c r="AZ38" s="92"/>
      <c r="BA38" s="91">
        <v>0</v>
      </c>
      <c r="BB38" s="92"/>
      <c r="BC38" s="91">
        <v>0</v>
      </c>
      <c r="BD38" s="92"/>
      <c r="BE38" s="91">
        <v>0</v>
      </c>
      <c r="BF38" s="92"/>
      <c r="BG38" s="91">
        <v>0</v>
      </c>
      <c r="BH38" s="92"/>
      <c r="BI38" s="91">
        <v>0</v>
      </c>
      <c r="BJ38" s="92"/>
      <c r="BK38" s="91">
        <v>0</v>
      </c>
    </row>
    <row r="39" spans="1:63" ht="12.75" customHeight="1">
      <c r="A39" s="9" t="s">
        <v>101</v>
      </c>
      <c r="B39" s="18"/>
      <c r="C39" s="110" t="s">
        <v>100</v>
      </c>
      <c r="D39" s="19"/>
      <c r="E39" s="94">
        <v>6819605</v>
      </c>
      <c r="F39" s="92"/>
      <c r="G39" s="94">
        <v>7586169</v>
      </c>
      <c r="H39" s="92"/>
      <c r="I39" s="94">
        <v>8304311</v>
      </c>
      <c r="J39" s="92"/>
      <c r="K39" s="94">
        <v>9462371</v>
      </c>
      <c r="L39" s="92"/>
      <c r="M39" s="94">
        <v>2606079</v>
      </c>
      <c r="N39" s="92"/>
      <c r="O39" s="94">
        <v>0</v>
      </c>
      <c r="P39" s="92"/>
      <c r="Q39" s="94">
        <v>1647584</v>
      </c>
      <c r="R39" s="92"/>
      <c r="S39" s="94">
        <v>1685320</v>
      </c>
      <c r="T39" s="92"/>
      <c r="U39" s="94">
        <v>1721771</v>
      </c>
      <c r="V39" s="92"/>
      <c r="W39" s="94">
        <v>1764930</v>
      </c>
      <c r="X39" s="92"/>
      <c r="Y39" s="94">
        <v>1823487</v>
      </c>
      <c r="Z39" s="92"/>
      <c r="AA39" s="94">
        <v>1876193</v>
      </c>
      <c r="AB39" s="92"/>
      <c r="AC39" s="94">
        <v>1921812</v>
      </c>
      <c r="AD39" s="92"/>
      <c r="AE39" s="94">
        <v>1964677</v>
      </c>
      <c r="AF39" s="92"/>
      <c r="AG39" s="94">
        <v>2000386</v>
      </c>
      <c r="AH39" s="92"/>
      <c r="AI39" s="94">
        <v>2043499</v>
      </c>
      <c r="AJ39" s="92"/>
      <c r="AK39" s="94">
        <v>2099334</v>
      </c>
      <c r="AL39" s="92"/>
      <c r="AM39" s="94">
        <v>2161092</v>
      </c>
      <c r="AN39" s="92"/>
      <c r="AO39" s="94">
        <v>2230392</v>
      </c>
      <c r="AP39" s="92"/>
      <c r="AQ39" s="94">
        <v>2317424</v>
      </c>
      <c r="AR39" s="92"/>
      <c r="AS39" s="94">
        <v>2409126</v>
      </c>
      <c r="AT39" s="92"/>
      <c r="AU39" s="94">
        <v>2505429</v>
      </c>
      <c r="AV39" s="92"/>
      <c r="AW39" s="94">
        <v>2606079</v>
      </c>
      <c r="AX39" s="92"/>
      <c r="AY39" s="94">
        <v>0</v>
      </c>
      <c r="AZ39" s="92"/>
      <c r="BA39" s="94">
        <v>0</v>
      </c>
      <c r="BB39" s="92"/>
      <c r="BC39" s="94">
        <v>0</v>
      </c>
      <c r="BD39" s="92"/>
      <c r="BE39" s="94">
        <v>0</v>
      </c>
      <c r="BF39" s="92"/>
      <c r="BG39" s="94">
        <v>0</v>
      </c>
      <c r="BH39" s="92"/>
      <c r="BI39" s="94">
        <v>0</v>
      </c>
      <c r="BJ39" s="92"/>
      <c r="BK39" s="94">
        <v>0</v>
      </c>
    </row>
    <row r="40" spans="1:63" s="12" customFormat="1" ht="12.75" customHeight="1" thickBot="1">
      <c r="A40" s="31" t="s">
        <v>82</v>
      </c>
      <c r="B40" s="29"/>
      <c r="C40" s="111"/>
      <c r="D40" s="17"/>
      <c r="E40" s="97">
        <v>77113358</v>
      </c>
      <c r="F40" s="96"/>
      <c r="G40" s="97">
        <v>81782027</v>
      </c>
      <c r="H40" s="96"/>
      <c r="I40" s="97">
        <v>86968544</v>
      </c>
      <c r="J40" s="96"/>
      <c r="K40" s="97">
        <v>93068288</v>
      </c>
      <c r="L40" s="96"/>
      <c r="M40" s="97">
        <v>24430194</v>
      </c>
      <c r="N40" s="96"/>
      <c r="O40" s="97">
        <v>0</v>
      </c>
      <c r="P40" s="96"/>
      <c r="Q40" s="97">
        <v>18835686</v>
      </c>
      <c r="R40" s="96"/>
      <c r="S40" s="97">
        <v>19119518</v>
      </c>
      <c r="T40" s="96"/>
      <c r="U40" s="97">
        <v>19444291</v>
      </c>
      <c r="V40" s="96"/>
      <c r="W40" s="97">
        <v>19713863</v>
      </c>
      <c r="X40" s="96"/>
      <c r="Y40" s="97">
        <v>19950264</v>
      </c>
      <c r="Z40" s="96"/>
      <c r="AA40" s="97">
        <v>20258802</v>
      </c>
      <c r="AB40" s="96"/>
      <c r="AC40" s="97">
        <v>20617700</v>
      </c>
      <c r="AD40" s="96"/>
      <c r="AE40" s="97">
        <v>20955261</v>
      </c>
      <c r="AF40" s="96"/>
      <c r="AG40" s="97">
        <v>21264836</v>
      </c>
      <c r="AH40" s="96"/>
      <c r="AI40" s="97">
        <v>21569266</v>
      </c>
      <c r="AJ40" s="96"/>
      <c r="AK40" s="97">
        <v>21903744</v>
      </c>
      <c r="AL40" s="96"/>
      <c r="AM40" s="97">
        <v>22230698</v>
      </c>
      <c r="AN40" s="96"/>
      <c r="AO40" s="97">
        <v>22597522</v>
      </c>
      <c r="AP40" s="96"/>
      <c r="AQ40" s="97">
        <v>23026168</v>
      </c>
      <c r="AR40" s="96"/>
      <c r="AS40" s="97">
        <v>23496823</v>
      </c>
      <c r="AT40" s="96"/>
      <c r="AU40" s="97">
        <v>23947775</v>
      </c>
      <c r="AV40" s="96"/>
      <c r="AW40" s="97">
        <v>24430194</v>
      </c>
      <c r="AX40" s="96"/>
      <c r="AY40" s="97">
        <v>0</v>
      </c>
      <c r="AZ40" s="96"/>
      <c r="BA40" s="97">
        <v>0</v>
      </c>
      <c r="BB40" s="96"/>
      <c r="BC40" s="97">
        <v>0</v>
      </c>
      <c r="BD40" s="96"/>
      <c r="BE40" s="97">
        <v>0</v>
      </c>
      <c r="BF40" s="96"/>
      <c r="BG40" s="97">
        <v>0</v>
      </c>
      <c r="BH40" s="96"/>
      <c r="BI40" s="97">
        <v>0</v>
      </c>
      <c r="BJ40" s="96"/>
      <c r="BK40" s="97">
        <v>0</v>
      </c>
    </row>
    <row r="41" spans="1:38" ht="12.75" customHeight="1">
      <c r="A41" s="10"/>
      <c r="R41" s="19"/>
      <c r="T41" s="19"/>
      <c r="V41" s="19"/>
      <c r="Z41" s="19"/>
      <c r="AB41" s="19"/>
      <c r="AD41" s="19"/>
      <c r="AH41" s="19"/>
      <c r="AJ41" s="19"/>
      <c r="AL41" s="19"/>
    </row>
  </sheetData>
  <printOptions horizontalCentered="1"/>
  <pageMargins left="0.3937007874015748" right="0.3937007874015748" top="0.1968503937007874" bottom="0.1968503937007874" header="0.5118110236220472" footer="0.5118110236220472"/>
  <pageSetup fitToHeight="1" fitToWidth="1" horizontalDpi="360" verticalDpi="36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1"/>
  <dimension ref="A1:BA37"/>
  <sheetViews>
    <sheetView workbookViewId="0" topLeftCell="A1">
      <selection activeCell="A1" sqref="A1"/>
    </sheetView>
  </sheetViews>
  <sheetFormatPr defaultColWidth="11.421875" defaultRowHeight="12.75"/>
  <cols>
    <col min="1" max="1" width="42.7109375" style="0" customWidth="1"/>
    <col min="2" max="2" width="0.5625" style="0" customWidth="1"/>
    <col min="3" max="3" width="8.7109375" style="0" customWidth="1"/>
    <col min="4" max="4" width="0.5625" style="0" customWidth="1"/>
    <col min="5" max="5" width="6.7109375" style="14" hidden="1" customWidth="1"/>
    <col min="6" max="6" width="0.5625" style="14" hidden="1" customWidth="1"/>
    <col min="7" max="7" width="6.7109375" style="14" customWidth="1"/>
    <col min="8" max="8" width="0.5625" style="14" customWidth="1"/>
    <col min="9" max="9" width="6.7109375" style="14" customWidth="1"/>
    <col min="10" max="10" width="0.5625" style="14" customWidth="1"/>
    <col min="11" max="11" width="6.7109375" style="14" hidden="1" customWidth="1"/>
    <col min="12" max="12" width="0.5625" style="14" hidden="1" customWidth="1"/>
    <col min="13" max="13" width="6.7109375" style="14" hidden="1" customWidth="1"/>
    <col min="14" max="14" width="0.5625" style="14" hidden="1" customWidth="1"/>
    <col min="15" max="15" width="6.7109375" style="0" hidden="1" customWidth="1"/>
    <col min="16" max="16" width="0.5625" style="0" hidden="1" customWidth="1"/>
    <col min="17" max="17" width="6.7109375" style="0" hidden="1" customWidth="1"/>
    <col min="18" max="18" width="0.5625" style="0" hidden="1" customWidth="1"/>
    <col min="19" max="19" width="6.7109375" style="0" hidden="1" customWidth="1"/>
    <col min="20" max="20" width="0.5625" style="0" hidden="1" customWidth="1"/>
    <col min="21" max="21" width="6.7109375" style="0" hidden="1" customWidth="1"/>
    <col min="22" max="22" width="0.5625" style="0" hidden="1" customWidth="1"/>
    <col min="23" max="23" width="6.7109375" style="0" customWidth="1"/>
    <col min="24" max="24" width="0.5625" style="0" customWidth="1"/>
    <col min="25" max="25" width="6.7109375" style="0" customWidth="1"/>
    <col min="26" max="26" width="0.5625" style="0" customWidth="1"/>
    <col min="27" max="27" width="6.7109375" style="0" customWidth="1"/>
    <col min="28" max="28" width="0.5625" style="0" customWidth="1"/>
    <col min="29" max="29" width="6.7109375" style="0" customWidth="1"/>
    <col min="30" max="30" width="0.5625" style="0" customWidth="1"/>
    <col min="31" max="31" width="6.7109375" style="0" customWidth="1"/>
    <col min="32" max="32" width="0.5625" style="0" customWidth="1"/>
    <col min="33" max="33" width="6.7109375" style="0" customWidth="1"/>
    <col min="34" max="34" width="0.5625" style="0" customWidth="1"/>
    <col min="35" max="35" width="6.7109375" style="0" customWidth="1"/>
    <col min="36" max="36" width="0.5625" style="0" customWidth="1"/>
    <col min="37" max="37" width="6.7109375" style="0" customWidth="1"/>
    <col min="38" max="38" width="0.5625" style="0" customWidth="1"/>
    <col min="39" max="39" width="6.7109375" style="0" customWidth="1"/>
    <col min="40" max="40" width="0.5625" style="0" hidden="1" customWidth="1"/>
    <col min="41" max="41" width="6.7109375" style="0" hidden="1" customWidth="1"/>
    <col min="42" max="42" width="0.5625" style="0" hidden="1" customWidth="1"/>
    <col min="43" max="43" width="6.7109375" style="0" hidden="1" customWidth="1"/>
    <col min="44" max="44" width="0.5625" style="0" hidden="1" customWidth="1"/>
    <col min="45" max="45" width="6.7109375" style="0" hidden="1" customWidth="1"/>
    <col min="46" max="46" width="0.5625" style="0" hidden="1" customWidth="1"/>
    <col min="47" max="47" width="6.7109375" style="0" hidden="1" customWidth="1"/>
    <col min="48" max="48" width="0.5625" style="0" hidden="1" customWidth="1"/>
    <col min="49" max="49" width="6.7109375" style="0" hidden="1" customWidth="1"/>
    <col min="50" max="50" width="0.5625" style="0" hidden="1" customWidth="1"/>
    <col min="51" max="51" width="6.7109375" style="0" hidden="1" customWidth="1"/>
    <col min="52" max="52" width="0.5625" style="0" hidden="1" customWidth="1"/>
    <col min="53" max="53" width="6.7109375" style="0" hidden="1" customWidth="1"/>
  </cols>
  <sheetData>
    <row r="1" spans="1:14" s="21" customFormat="1" ht="16.5" customHeight="1">
      <c r="A1" s="20" t="s">
        <v>65</v>
      </c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21" customFormat="1" ht="16.5" customHeight="1">
      <c r="A2" s="3" t="s">
        <v>193</v>
      </c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4" ht="19.5" customHeight="1">
      <c r="A3" s="2"/>
      <c r="B3" s="2"/>
      <c r="C3" s="2"/>
      <c r="D3" s="2"/>
    </row>
    <row r="4" ht="15" customHeight="1">
      <c r="A4" s="23" t="s">
        <v>106</v>
      </c>
    </row>
    <row r="5" ht="15" customHeight="1">
      <c r="A5" s="1" t="s">
        <v>189</v>
      </c>
    </row>
    <row r="6" spans="1:53" ht="5.25" customHeight="1" thickBot="1">
      <c r="A6" s="4"/>
      <c r="B6" s="4"/>
      <c r="C6" s="4"/>
      <c r="D6" s="4"/>
      <c r="E6" s="15"/>
      <c r="F6" s="15"/>
      <c r="G6" s="15"/>
      <c r="H6" s="15"/>
      <c r="I6" s="15"/>
      <c r="J6" s="15"/>
      <c r="K6" s="15"/>
      <c r="L6" s="15"/>
      <c r="M6" s="15"/>
      <c r="N6" s="15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15" customHeight="1" thickBot="1" thickTop="1">
      <c r="A7" s="7"/>
      <c r="B7" s="18"/>
      <c r="C7" s="7"/>
      <c r="D7" s="18"/>
      <c r="E7" s="24"/>
      <c r="F7" s="25"/>
      <c r="G7" s="24"/>
      <c r="H7" s="25"/>
      <c r="I7" s="24"/>
      <c r="J7" s="24"/>
      <c r="K7" s="24"/>
      <c r="L7" s="24"/>
      <c r="M7" s="24"/>
      <c r="N7" s="25"/>
      <c r="O7" s="80" t="s">
        <v>4</v>
      </c>
      <c r="P7" s="80"/>
      <c r="Q7" s="13"/>
      <c r="R7" s="13"/>
      <c r="S7" s="13"/>
      <c r="T7" s="13"/>
      <c r="U7" s="13"/>
      <c r="V7" s="18"/>
      <c r="W7" s="80" t="s">
        <v>5</v>
      </c>
      <c r="X7" s="80"/>
      <c r="Y7" s="13"/>
      <c r="Z7" s="13"/>
      <c r="AA7" s="13"/>
      <c r="AB7" s="13"/>
      <c r="AC7" s="13"/>
      <c r="AD7" s="18"/>
      <c r="AE7" s="80" t="s">
        <v>83</v>
      </c>
      <c r="AF7" s="80"/>
      <c r="AG7" s="13"/>
      <c r="AH7" s="13"/>
      <c r="AI7" s="13"/>
      <c r="AJ7" s="13"/>
      <c r="AK7" s="13"/>
      <c r="AL7" s="18"/>
      <c r="AM7" s="80" t="s">
        <v>191</v>
      </c>
      <c r="AN7" s="80"/>
      <c r="AO7" s="13"/>
      <c r="AP7" s="13"/>
      <c r="AQ7" s="13"/>
      <c r="AR7" s="13"/>
      <c r="AS7" s="13"/>
      <c r="AT7" s="18"/>
      <c r="AU7" s="80" t="s">
        <v>192</v>
      </c>
      <c r="AV7" s="80"/>
      <c r="AW7" s="13"/>
      <c r="AX7" s="13"/>
      <c r="AY7" s="13"/>
      <c r="AZ7" s="13"/>
      <c r="BA7" s="13"/>
    </row>
    <row r="8" spans="1:53" ht="15" customHeight="1" thickBot="1">
      <c r="A8" s="13" t="s">
        <v>2</v>
      </c>
      <c r="B8" s="18"/>
      <c r="C8" s="13" t="s">
        <v>3</v>
      </c>
      <c r="D8" s="18"/>
      <c r="E8" s="81" t="s">
        <v>4</v>
      </c>
      <c r="F8" s="82"/>
      <c r="G8" s="81" t="s">
        <v>5</v>
      </c>
      <c r="H8" s="82"/>
      <c r="I8" s="81" t="s">
        <v>83</v>
      </c>
      <c r="J8" s="82"/>
      <c r="K8" s="81" t="s">
        <v>191</v>
      </c>
      <c r="L8" s="82"/>
      <c r="M8" s="81" t="s">
        <v>192</v>
      </c>
      <c r="N8" s="82"/>
      <c r="O8" s="13" t="s">
        <v>6</v>
      </c>
      <c r="P8" s="18"/>
      <c r="Q8" s="13" t="s">
        <v>7</v>
      </c>
      <c r="R8" s="18"/>
      <c r="S8" s="13" t="s">
        <v>8</v>
      </c>
      <c r="T8" s="18"/>
      <c r="U8" s="13" t="s">
        <v>9</v>
      </c>
      <c r="V8" s="18"/>
      <c r="W8" s="13" t="s">
        <v>6</v>
      </c>
      <c r="X8" s="18"/>
      <c r="Y8" s="13" t="s">
        <v>7</v>
      </c>
      <c r="Z8" s="18"/>
      <c r="AA8" s="13" t="s">
        <v>8</v>
      </c>
      <c r="AB8" s="18"/>
      <c r="AC8" s="13" t="s">
        <v>9</v>
      </c>
      <c r="AD8" s="18"/>
      <c r="AE8" s="13" t="s">
        <v>6</v>
      </c>
      <c r="AF8" s="18"/>
      <c r="AG8" s="13" t="s">
        <v>7</v>
      </c>
      <c r="AH8" s="18"/>
      <c r="AI8" s="13" t="s">
        <v>8</v>
      </c>
      <c r="AJ8" s="18"/>
      <c r="AK8" s="13" t="s">
        <v>9</v>
      </c>
      <c r="AL8" s="18"/>
      <c r="AM8" s="13" t="s">
        <v>6</v>
      </c>
      <c r="AN8" s="18"/>
      <c r="AO8" s="13" t="s">
        <v>7</v>
      </c>
      <c r="AP8" s="18"/>
      <c r="AQ8" s="13" t="s">
        <v>8</v>
      </c>
      <c r="AR8" s="18"/>
      <c r="AS8" s="13" t="s">
        <v>9</v>
      </c>
      <c r="AT8" s="18"/>
      <c r="AU8" s="13" t="s">
        <v>6</v>
      </c>
      <c r="AV8" s="18"/>
      <c r="AW8" s="13" t="s">
        <v>7</v>
      </c>
      <c r="AX8" s="18"/>
      <c r="AY8" s="13" t="s">
        <v>8</v>
      </c>
      <c r="AZ8" s="18"/>
      <c r="BA8" s="13" t="s">
        <v>9</v>
      </c>
    </row>
    <row r="9" spans="1:53" ht="12.75" customHeight="1">
      <c r="A9" s="7" t="s">
        <v>66</v>
      </c>
      <c r="B9" s="18"/>
      <c r="C9" s="10" t="s">
        <v>92</v>
      </c>
      <c r="D9" s="19"/>
      <c r="E9" s="63">
        <v>2.8392663519658745</v>
      </c>
      <c r="F9" s="71"/>
      <c r="G9" s="63">
        <v>3.6355657146026843</v>
      </c>
      <c r="H9" s="71"/>
      <c r="I9" s="63">
        <v>3.8389257878147065</v>
      </c>
      <c r="J9" s="63"/>
      <c r="K9" s="63">
        <v>-74.44119449401212</v>
      </c>
      <c r="L9" s="63"/>
      <c r="M9" s="63">
        <v>-100</v>
      </c>
      <c r="N9" s="71"/>
      <c r="O9" s="63">
        <v>0.8058532268820029</v>
      </c>
      <c r="P9" s="71"/>
      <c r="Q9" s="63">
        <v>0.9336307189866</v>
      </c>
      <c r="R9" s="71"/>
      <c r="S9" s="63">
        <v>0.9761645456046741</v>
      </c>
      <c r="T9" s="71"/>
      <c r="U9" s="63">
        <v>0.9369483152610325</v>
      </c>
      <c r="V9" s="71"/>
      <c r="W9" s="63">
        <v>0.6736827712728211</v>
      </c>
      <c r="X9" s="71"/>
      <c r="Y9" s="63">
        <v>0.9685525029389686</v>
      </c>
      <c r="Z9" s="71"/>
      <c r="AA9" s="63">
        <v>1.0102909642939695</v>
      </c>
      <c r="AB9" s="71"/>
      <c r="AC9" s="63">
        <v>1.0291788573844496</v>
      </c>
      <c r="AD9" s="71"/>
      <c r="AE9" s="63">
        <v>0.9056649118527771</v>
      </c>
      <c r="AF9" s="71"/>
      <c r="AG9" s="63">
        <v>0.9189310629542424</v>
      </c>
      <c r="AH9" s="71"/>
      <c r="AI9" s="63">
        <v>0.9105510443925935</v>
      </c>
      <c r="AJ9" s="71"/>
      <c r="AK9" s="63">
        <v>0.8673721916490296</v>
      </c>
      <c r="AL9" s="71"/>
      <c r="AM9" s="63">
        <v>0.8899395239412522</v>
      </c>
      <c r="AN9" s="71"/>
      <c r="AO9" s="63">
        <v>-100</v>
      </c>
      <c r="AP9" s="71"/>
      <c r="AQ9" s="63" t="e">
        <v>#DIV/0!</v>
      </c>
      <c r="AR9" s="71"/>
      <c r="AS9" s="63" t="e">
        <v>#DIV/0!</v>
      </c>
      <c r="AT9" s="71"/>
      <c r="AU9" s="63" t="e">
        <v>#DIV/0!</v>
      </c>
      <c r="AV9" s="71"/>
      <c r="AW9" s="63" t="e">
        <v>#DIV/0!</v>
      </c>
      <c r="AX9" s="71"/>
      <c r="AY9" s="63" t="e">
        <v>#DIV/0!</v>
      </c>
      <c r="AZ9" s="71"/>
      <c r="BA9" s="63" t="e">
        <v>#DIV/0!</v>
      </c>
    </row>
    <row r="10" spans="1:53" ht="12.75" customHeight="1">
      <c r="A10" s="78" t="s">
        <v>67</v>
      </c>
      <c r="B10" s="18"/>
      <c r="C10" s="10"/>
      <c r="D10" s="19"/>
      <c r="E10" s="63">
        <v>2.896499144566844</v>
      </c>
      <c r="F10" s="71"/>
      <c r="G10" s="63">
        <v>4.112577661930028</v>
      </c>
      <c r="H10" s="71"/>
      <c r="I10" s="63">
        <v>4.469465517687321</v>
      </c>
      <c r="J10" s="63"/>
      <c r="K10" s="63">
        <v>-74.30432441232979</v>
      </c>
      <c r="L10" s="63"/>
      <c r="M10" s="63">
        <v>-100</v>
      </c>
      <c r="N10" s="71"/>
      <c r="O10" s="63">
        <v>0.7649571840766312</v>
      </c>
      <c r="P10" s="71"/>
      <c r="Q10" s="63">
        <v>0.9734579681139666</v>
      </c>
      <c r="R10" s="71"/>
      <c r="S10" s="63">
        <v>1.0645202116170704</v>
      </c>
      <c r="T10" s="71"/>
      <c r="U10" s="63">
        <v>1.0553594320503512</v>
      </c>
      <c r="V10" s="71"/>
      <c r="W10" s="63">
        <v>0.7459730812839904</v>
      </c>
      <c r="X10" s="71"/>
      <c r="Y10" s="63">
        <v>1.1408192242502002</v>
      </c>
      <c r="Z10" s="71"/>
      <c r="AA10" s="63">
        <v>1.168249976074831</v>
      </c>
      <c r="AB10" s="71"/>
      <c r="AC10" s="63">
        <v>1.18606311800451</v>
      </c>
      <c r="AD10" s="71"/>
      <c r="AE10" s="63">
        <v>0.948652779381387</v>
      </c>
      <c r="AF10" s="71"/>
      <c r="AG10" s="63">
        <v>1.1251861682494146</v>
      </c>
      <c r="AH10" s="71"/>
      <c r="AI10" s="63">
        <v>1.1285024429758206</v>
      </c>
      <c r="AJ10" s="71"/>
      <c r="AK10" s="63">
        <v>1.1259603559340858</v>
      </c>
      <c r="AL10" s="71"/>
      <c r="AM10" s="63">
        <v>1.077732631399364</v>
      </c>
      <c r="AN10" s="71"/>
      <c r="AO10" s="63">
        <v>-100</v>
      </c>
      <c r="AP10" s="71"/>
      <c r="AQ10" s="63" t="e">
        <v>#DIV/0!</v>
      </c>
      <c r="AR10" s="71"/>
      <c r="AS10" s="63" t="e">
        <v>#DIV/0!</v>
      </c>
      <c r="AT10" s="71"/>
      <c r="AU10" s="63" t="e">
        <v>#DIV/0!</v>
      </c>
      <c r="AV10" s="71"/>
      <c r="AW10" s="63" t="e">
        <v>#DIV/0!</v>
      </c>
      <c r="AX10" s="71"/>
      <c r="AY10" s="63" t="e">
        <v>#DIV/0!</v>
      </c>
      <c r="AZ10" s="71"/>
      <c r="BA10" s="63" t="e">
        <v>#DIV/0!</v>
      </c>
    </row>
    <row r="11" spans="1:53" ht="12.75" customHeight="1">
      <c r="A11" s="78" t="s">
        <v>68</v>
      </c>
      <c r="B11" s="18"/>
      <c r="C11" s="10"/>
      <c r="D11" s="19"/>
      <c r="E11" s="63">
        <v>1.070018679534357</v>
      </c>
      <c r="F11" s="71"/>
      <c r="G11" s="63">
        <v>4.24420108323218</v>
      </c>
      <c r="H11" s="71"/>
      <c r="I11" s="63">
        <v>1.715523376790351</v>
      </c>
      <c r="J11" s="63"/>
      <c r="K11" s="63">
        <v>-74.92495540054054</v>
      </c>
      <c r="L11" s="63"/>
      <c r="M11" s="63">
        <v>-100</v>
      </c>
      <c r="N11" s="71"/>
      <c r="O11" s="63">
        <v>0.29169697201698597</v>
      </c>
      <c r="P11" s="71"/>
      <c r="Q11" s="63">
        <v>0.6229197838101941</v>
      </c>
      <c r="R11" s="71"/>
      <c r="S11" s="63">
        <v>0.7070676417928468</v>
      </c>
      <c r="T11" s="71"/>
      <c r="U11" s="63">
        <v>1.065961550051231</v>
      </c>
      <c r="V11" s="71"/>
      <c r="W11" s="63">
        <v>1.4646799692901613</v>
      </c>
      <c r="X11" s="71"/>
      <c r="Y11" s="63">
        <v>1.1173635802650628</v>
      </c>
      <c r="Z11" s="71"/>
      <c r="AA11" s="63">
        <v>0.769370482037135</v>
      </c>
      <c r="AB11" s="71"/>
      <c r="AC11" s="63">
        <v>0.732495097473751</v>
      </c>
      <c r="AD11" s="71"/>
      <c r="AE11" s="63">
        <v>0.4158316633266601</v>
      </c>
      <c r="AF11" s="71"/>
      <c r="AG11" s="63">
        <v>0.050605483923860106</v>
      </c>
      <c r="AH11" s="71"/>
      <c r="AI11" s="63">
        <v>0.026358533040782284</v>
      </c>
      <c r="AJ11" s="71"/>
      <c r="AK11" s="63">
        <v>0.12463588516404833</v>
      </c>
      <c r="AL11" s="71"/>
      <c r="AM11" s="63">
        <v>0.1806748989927831</v>
      </c>
      <c r="AN11" s="71"/>
      <c r="AO11" s="63">
        <v>-100</v>
      </c>
      <c r="AP11" s="71"/>
      <c r="AQ11" s="63" t="e">
        <v>#DIV/0!</v>
      </c>
      <c r="AR11" s="71"/>
      <c r="AS11" s="63" t="e">
        <v>#DIV/0!</v>
      </c>
      <c r="AT11" s="71"/>
      <c r="AU11" s="63" t="e">
        <v>#DIV/0!</v>
      </c>
      <c r="AV11" s="71"/>
      <c r="AW11" s="63" t="e">
        <v>#DIV/0!</v>
      </c>
      <c r="AX11" s="71"/>
      <c r="AY11" s="63" t="e">
        <v>#DIV/0!</v>
      </c>
      <c r="AZ11" s="71"/>
      <c r="BA11" s="63" t="e">
        <v>#DIV/0!</v>
      </c>
    </row>
    <row r="12" spans="1:53" ht="12.75" customHeight="1">
      <c r="A12" s="78" t="s">
        <v>69</v>
      </c>
      <c r="B12" s="18"/>
      <c r="C12" s="10"/>
      <c r="D12" s="19"/>
      <c r="E12" s="63">
        <v>2.720286028861918</v>
      </c>
      <c r="F12" s="71"/>
      <c r="G12" s="63">
        <v>2.038080092354666</v>
      </c>
      <c r="H12" s="71"/>
      <c r="I12" s="63">
        <v>1.7999967658644644</v>
      </c>
      <c r="J12" s="63"/>
      <c r="K12" s="63">
        <v>-74.89497788786208</v>
      </c>
      <c r="L12" s="63"/>
      <c r="M12" s="63">
        <v>-100</v>
      </c>
      <c r="N12" s="71"/>
      <c r="O12" s="63">
        <v>0.9604911495429524</v>
      </c>
      <c r="P12" s="71"/>
      <c r="Q12" s="63">
        <v>0.8148005116086265</v>
      </c>
      <c r="R12" s="71"/>
      <c r="S12" s="63">
        <v>0.6958141910482718</v>
      </c>
      <c r="T12" s="71"/>
      <c r="U12" s="63">
        <v>0.5409036971544268</v>
      </c>
      <c r="V12" s="71"/>
      <c r="W12" s="63">
        <v>0.40301794835746474</v>
      </c>
      <c r="X12" s="71"/>
      <c r="Y12" s="63">
        <v>0.38892490312172345</v>
      </c>
      <c r="Z12" s="71"/>
      <c r="AA12" s="63">
        <v>0.4897328023111269</v>
      </c>
      <c r="AB12" s="71"/>
      <c r="AC12" s="63">
        <v>0.5109080248459685</v>
      </c>
      <c r="AD12" s="71"/>
      <c r="AE12" s="63">
        <v>0.7789044532126033</v>
      </c>
      <c r="AF12" s="71"/>
      <c r="AG12" s="63">
        <v>0.25059815931027796</v>
      </c>
      <c r="AH12" s="71"/>
      <c r="AI12" s="63">
        <v>0.1964505588645693</v>
      </c>
      <c r="AJ12" s="71"/>
      <c r="AK12" s="63">
        <v>-0.00028069489952375903</v>
      </c>
      <c r="AL12" s="71"/>
      <c r="AM12" s="63">
        <v>0.2592224673319432</v>
      </c>
      <c r="AN12" s="71"/>
      <c r="AO12" s="63">
        <v>-100</v>
      </c>
      <c r="AP12" s="71"/>
      <c r="AQ12" s="63" t="e">
        <v>#DIV/0!</v>
      </c>
      <c r="AR12" s="71"/>
      <c r="AS12" s="63" t="e">
        <v>#DIV/0!</v>
      </c>
      <c r="AT12" s="71"/>
      <c r="AU12" s="63" t="e">
        <v>#DIV/0!</v>
      </c>
      <c r="AV12" s="71"/>
      <c r="AW12" s="63" t="e">
        <v>#DIV/0!</v>
      </c>
      <c r="AX12" s="71"/>
      <c r="AY12" s="63" t="e">
        <v>#DIV/0!</v>
      </c>
      <c r="AZ12" s="71"/>
      <c r="BA12" s="63" t="e">
        <v>#DIV/0!</v>
      </c>
    </row>
    <row r="13" spans="1:53" ht="12.75" customHeight="1">
      <c r="A13" s="7" t="s">
        <v>10</v>
      </c>
      <c r="B13" s="18"/>
      <c r="C13" s="10" t="s">
        <v>93</v>
      </c>
      <c r="D13" s="19"/>
      <c r="E13" s="63">
        <v>4.967155103177001</v>
      </c>
      <c r="F13" s="71"/>
      <c r="G13" s="63">
        <v>9.205457806989115</v>
      </c>
      <c r="H13" s="71"/>
      <c r="I13" s="63">
        <v>8.303632045261612</v>
      </c>
      <c r="J13" s="63"/>
      <c r="K13" s="63">
        <v>-73.94671119481893</v>
      </c>
      <c r="L13" s="63"/>
      <c r="M13" s="63">
        <v>-100</v>
      </c>
      <c r="N13" s="71"/>
      <c r="O13" s="63">
        <v>0.8669020673004457</v>
      </c>
      <c r="P13" s="71"/>
      <c r="Q13" s="63">
        <v>1.6914720996624721</v>
      </c>
      <c r="R13" s="71"/>
      <c r="S13" s="63">
        <v>1.6215807799885518</v>
      </c>
      <c r="T13" s="71"/>
      <c r="U13" s="63">
        <v>1.9677630132820312</v>
      </c>
      <c r="V13" s="71"/>
      <c r="W13" s="63">
        <v>2.1906760429903027</v>
      </c>
      <c r="X13" s="71"/>
      <c r="Y13" s="63">
        <v>2.238918771369902</v>
      </c>
      <c r="Z13" s="71"/>
      <c r="AA13" s="63">
        <v>3.181853857966277</v>
      </c>
      <c r="AB13" s="71"/>
      <c r="AC13" s="63">
        <v>2.8322908336941843</v>
      </c>
      <c r="AD13" s="71"/>
      <c r="AE13" s="63">
        <v>1.828155288081268</v>
      </c>
      <c r="AF13" s="71"/>
      <c r="AG13" s="63">
        <v>1.4179873056067827</v>
      </c>
      <c r="AH13" s="71"/>
      <c r="AI13" s="63">
        <v>1.124961904036259</v>
      </c>
      <c r="AJ13" s="71"/>
      <c r="AK13" s="63">
        <v>1.5002547776449493</v>
      </c>
      <c r="AL13" s="71"/>
      <c r="AM13" s="63">
        <v>2.131909083651218</v>
      </c>
      <c r="AN13" s="71"/>
      <c r="AO13" s="63">
        <v>-100</v>
      </c>
      <c r="AP13" s="71"/>
      <c r="AQ13" s="63" t="e">
        <v>#DIV/0!</v>
      </c>
      <c r="AR13" s="71"/>
      <c r="AS13" s="63" t="e">
        <v>#DIV/0!</v>
      </c>
      <c r="AT13" s="71"/>
      <c r="AU13" s="63" t="e">
        <v>#DIV/0!</v>
      </c>
      <c r="AV13" s="71"/>
      <c r="AW13" s="63" t="e">
        <v>#DIV/0!</v>
      </c>
      <c r="AX13" s="71"/>
      <c r="AY13" s="63" t="e">
        <v>#DIV/0!</v>
      </c>
      <c r="AZ13" s="71"/>
      <c r="BA13" s="63" t="e">
        <v>#DIV/0!</v>
      </c>
    </row>
    <row r="14" spans="1:53" ht="12.75" customHeight="1">
      <c r="A14" s="8" t="s">
        <v>11</v>
      </c>
      <c r="B14" s="18"/>
      <c r="C14" s="10"/>
      <c r="D14" s="19"/>
      <c r="E14" s="63">
        <v>9.947761950787815</v>
      </c>
      <c r="F14" s="71"/>
      <c r="G14" s="63">
        <v>13.044352475337572</v>
      </c>
      <c r="H14" s="71"/>
      <c r="I14" s="63">
        <v>8.385653569455599</v>
      </c>
      <c r="J14" s="63"/>
      <c r="K14" s="63">
        <v>-73.76302766184108</v>
      </c>
      <c r="L14" s="63"/>
      <c r="M14" s="63">
        <v>-100</v>
      </c>
      <c r="N14" s="71"/>
      <c r="O14" s="63">
        <v>2.335216363572057</v>
      </c>
      <c r="P14" s="71"/>
      <c r="Q14" s="63">
        <v>3.0399964224176124</v>
      </c>
      <c r="R14" s="71"/>
      <c r="S14" s="63">
        <v>3.385757958549984</v>
      </c>
      <c r="T14" s="71"/>
      <c r="U14" s="63">
        <v>3.8696459953530438</v>
      </c>
      <c r="V14" s="71"/>
      <c r="W14" s="63">
        <v>3.3801169590643276</v>
      </c>
      <c r="X14" s="71"/>
      <c r="Y14" s="63">
        <v>2.4953072680629518</v>
      </c>
      <c r="Z14" s="71"/>
      <c r="AA14" s="63">
        <v>2.620817671997311</v>
      </c>
      <c r="AB14" s="71"/>
      <c r="AC14" s="63">
        <v>2.2950612876085685</v>
      </c>
      <c r="AD14" s="71"/>
      <c r="AE14" s="63">
        <v>1.876266185149289</v>
      </c>
      <c r="AF14" s="71"/>
      <c r="AG14" s="63">
        <v>1.5465572080265444</v>
      </c>
      <c r="AH14" s="71"/>
      <c r="AI14" s="63">
        <v>2.0078417098503554</v>
      </c>
      <c r="AJ14" s="71"/>
      <c r="AK14" s="63">
        <v>1.8344598841992354</v>
      </c>
      <c r="AL14" s="71"/>
      <c r="AM14" s="63">
        <v>2.1310623858267874</v>
      </c>
      <c r="AN14" s="71"/>
      <c r="AO14" s="63">
        <v>-100</v>
      </c>
      <c r="AP14" s="71"/>
      <c r="AQ14" s="63" t="e">
        <v>#DIV/0!</v>
      </c>
      <c r="AR14" s="71"/>
      <c r="AS14" s="63" t="e">
        <v>#DIV/0!</v>
      </c>
      <c r="AT14" s="71"/>
      <c r="AU14" s="63" t="e">
        <v>#DIV/0!</v>
      </c>
      <c r="AV14" s="71"/>
      <c r="AW14" s="63" t="e">
        <v>#DIV/0!</v>
      </c>
      <c r="AX14" s="71"/>
      <c r="AY14" s="63" t="e">
        <v>#DIV/0!</v>
      </c>
      <c r="AZ14" s="71"/>
      <c r="BA14" s="63" t="e">
        <v>#DIV/0!</v>
      </c>
    </row>
    <row r="15" spans="1:53" ht="12.75" customHeight="1">
      <c r="A15" s="8" t="s">
        <v>12</v>
      </c>
      <c r="B15" s="18"/>
      <c r="C15" s="10"/>
      <c r="D15" s="19"/>
      <c r="E15" s="63">
        <v>2.3400040303783953</v>
      </c>
      <c r="F15" s="71"/>
      <c r="G15" s="63">
        <v>7.030003600139612</v>
      </c>
      <c r="H15" s="71"/>
      <c r="I15" s="63">
        <v>8.254539571609754</v>
      </c>
      <c r="J15" s="63"/>
      <c r="K15" s="63">
        <v>-74.05678474852785</v>
      </c>
      <c r="L15" s="63"/>
      <c r="M15" s="63">
        <v>-100</v>
      </c>
      <c r="N15" s="71"/>
      <c r="O15" s="63">
        <v>0.08252781053865732</v>
      </c>
      <c r="P15" s="71"/>
      <c r="Q15" s="63">
        <v>0.9548751186191806</v>
      </c>
      <c r="R15" s="71"/>
      <c r="S15" s="63">
        <v>0.6380410921339452</v>
      </c>
      <c r="T15" s="71"/>
      <c r="U15" s="63">
        <v>0.8785018403513423</v>
      </c>
      <c r="V15" s="71"/>
      <c r="W15" s="63">
        <v>1.4892512180219475</v>
      </c>
      <c r="X15" s="71"/>
      <c r="Y15" s="63">
        <v>2.0849070534089353</v>
      </c>
      <c r="Z15" s="71"/>
      <c r="AA15" s="63">
        <v>3.520221283400504</v>
      </c>
      <c r="AB15" s="71"/>
      <c r="AC15" s="63">
        <v>3.1534851429877886</v>
      </c>
      <c r="AD15" s="71"/>
      <c r="AE15" s="63">
        <v>1.7996305169498683</v>
      </c>
      <c r="AF15" s="71"/>
      <c r="AG15" s="63">
        <v>1.341701305213805</v>
      </c>
      <c r="AH15" s="71"/>
      <c r="AI15" s="63">
        <v>0.6000527727525462</v>
      </c>
      <c r="AJ15" s="71"/>
      <c r="AK15" s="63">
        <v>1.2987752257454188</v>
      </c>
      <c r="AL15" s="71"/>
      <c r="AM15" s="63">
        <v>2.1324222248784164</v>
      </c>
      <c r="AN15" s="71"/>
      <c r="AO15" s="63">
        <v>-100</v>
      </c>
      <c r="AP15" s="71"/>
      <c r="AQ15" s="63" t="e">
        <v>#DIV/0!</v>
      </c>
      <c r="AR15" s="71"/>
      <c r="AS15" s="63" t="e">
        <v>#DIV/0!</v>
      </c>
      <c r="AT15" s="71"/>
      <c r="AU15" s="63" t="e">
        <v>#DIV/0!</v>
      </c>
      <c r="AV15" s="71"/>
      <c r="AW15" s="63" t="e">
        <v>#DIV/0!</v>
      </c>
      <c r="AX15" s="71"/>
      <c r="AY15" s="63" t="e">
        <v>#DIV/0!</v>
      </c>
      <c r="AZ15" s="71"/>
      <c r="BA15" s="63" t="e">
        <v>#DIV/0!</v>
      </c>
    </row>
    <row r="16" spans="1:53" ht="12.75" customHeight="1">
      <c r="A16" s="7" t="s">
        <v>13</v>
      </c>
      <c r="B16" s="18"/>
      <c r="C16" s="10" t="s">
        <v>94</v>
      </c>
      <c r="D16" s="19"/>
      <c r="E16" s="63">
        <v>-0.057961248757451025</v>
      </c>
      <c r="F16" s="71"/>
      <c r="G16" s="63">
        <v>0.10204551988012454</v>
      </c>
      <c r="H16" s="71"/>
      <c r="I16" s="63">
        <v>0.05116843584302823</v>
      </c>
      <c r="J16" s="63"/>
      <c r="K16" s="63">
        <v>-0.2617723501094053</v>
      </c>
      <c r="L16" s="63"/>
      <c r="M16" s="63">
        <v>-0.30606876424298596</v>
      </c>
      <c r="N16" s="71"/>
      <c r="O16" s="100" t="s">
        <v>91</v>
      </c>
      <c r="P16" s="71"/>
      <c r="Q16" s="100" t="s">
        <v>91</v>
      </c>
      <c r="R16" s="71"/>
      <c r="S16" s="100" t="s">
        <v>91</v>
      </c>
      <c r="T16" s="71"/>
      <c r="U16" s="100" t="s">
        <v>91</v>
      </c>
      <c r="V16" s="71"/>
      <c r="W16" s="100" t="s">
        <v>91</v>
      </c>
      <c r="X16" s="71"/>
      <c r="Y16" s="100" t="s">
        <v>91</v>
      </c>
      <c r="Z16" s="71"/>
      <c r="AA16" s="100" t="s">
        <v>91</v>
      </c>
      <c r="AB16" s="71"/>
      <c r="AC16" s="100" t="s">
        <v>91</v>
      </c>
      <c r="AD16" s="71"/>
      <c r="AE16" s="100" t="s">
        <v>91</v>
      </c>
      <c r="AF16" s="71"/>
      <c r="AG16" s="100" t="s">
        <v>91</v>
      </c>
      <c r="AH16" s="71"/>
      <c r="AI16" s="100" t="s">
        <v>91</v>
      </c>
      <c r="AJ16" s="71"/>
      <c r="AK16" s="100" t="s">
        <v>91</v>
      </c>
      <c r="AL16" s="71"/>
      <c r="AM16" s="100" t="s">
        <v>91</v>
      </c>
      <c r="AN16" s="71"/>
      <c r="AO16" s="100" t="s">
        <v>91</v>
      </c>
      <c r="AP16" s="71"/>
      <c r="AQ16" s="100" t="s">
        <v>91</v>
      </c>
      <c r="AR16" s="71"/>
      <c r="AS16" s="100" t="s">
        <v>91</v>
      </c>
      <c r="AT16" s="71"/>
      <c r="AU16" s="100" t="s">
        <v>91</v>
      </c>
      <c r="AV16" s="71"/>
      <c r="AW16" s="100" t="s">
        <v>91</v>
      </c>
      <c r="AX16" s="71"/>
      <c r="AY16" s="100" t="s">
        <v>91</v>
      </c>
      <c r="AZ16" s="71"/>
      <c r="BA16" s="100" t="s">
        <v>91</v>
      </c>
    </row>
    <row r="17" spans="1:53" ht="12.75" customHeight="1">
      <c r="A17" s="7" t="s">
        <v>70</v>
      </c>
      <c r="B17" s="18"/>
      <c r="C17" s="10"/>
      <c r="D17" s="19"/>
      <c r="E17" s="63">
        <v>3.2311075478697426</v>
      </c>
      <c r="F17" s="71"/>
      <c r="G17" s="63">
        <v>4.931948638582614</v>
      </c>
      <c r="H17" s="71"/>
      <c r="I17" s="63">
        <v>4.92123063331744</v>
      </c>
      <c r="J17" s="63"/>
      <c r="K17" s="63">
        <v>-75.24266770121707</v>
      </c>
      <c r="L17" s="63"/>
      <c r="M17" s="63">
        <v>-101.30999859657186</v>
      </c>
      <c r="N17" s="71"/>
      <c r="O17" s="100" t="s">
        <v>91</v>
      </c>
      <c r="P17" s="71"/>
      <c r="Q17" s="100" t="s">
        <v>91</v>
      </c>
      <c r="R17" s="71"/>
      <c r="S17" s="100" t="s">
        <v>91</v>
      </c>
      <c r="T17" s="71"/>
      <c r="U17" s="100" t="s">
        <v>91</v>
      </c>
      <c r="V17" s="71"/>
      <c r="W17" s="100" t="s">
        <v>91</v>
      </c>
      <c r="X17" s="71"/>
      <c r="Y17" s="100" t="s">
        <v>91</v>
      </c>
      <c r="Z17" s="71"/>
      <c r="AA17" s="100" t="s">
        <v>91</v>
      </c>
      <c r="AB17" s="71"/>
      <c r="AC17" s="100" t="s">
        <v>91</v>
      </c>
      <c r="AD17" s="71"/>
      <c r="AE17" s="100" t="s">
        <v>91</v>
      </c>
      <c r="AF17" s="71"/>
      <c r="AG17" s="100" t="s">
        <v>91</v>
      </c>
      <c r="AH17" s="71"/>
      <c r="AI17" s="100" t="s">
        <v>91</v>
      </c>
      <c r="AJ17" s="71"/>
      <c r="AK17" s="100" t="s">
        <v>91</v>
      </c>
      <c r="AL17" s="71"/>
      <c r="AM17" s="100" t="s">
        <v>91</v>
      </c>
      <c r="AN17" s="71"/>
      <c r="AO17" s="100" t="s">
        <v>91</v>
      </c>
      <c r="AP17" s="71"/>
      <c r="AQ17" s="100" t="s">
        <v>91</v>
      </c>
      <c r="AR17" s="71"/>
      <c r="AS17" s="100" t="s">
        <v>91</v>
      </c>
      <c r="AT17" s="71"/>
      <c r="AU17" s="100" t="s">
        <v>91</v>
      </c>
      <c r="AV17" s="71"/>
      <c r="AW17" s="100" t="s">
        <v>91</v>
      </c>
      <c r="AX17" s="71"/>
      <c r="AY17" s="100" t="s">
        <v>91</v>
      </c>
      <c r="AZ17" s="71"/>
      <c r="BA17" s="100" t="s">
        <v>91</v>
      </c>
    </row>
    <row r="18" spans="1:53" ht="12.75" customHeight="1">
      <c r="A18" s="7" t="s">
        <v>15</v>
      </c>
      <c r="B18" s="18"/>
      <c r="C18" s="10" t="s">
        <v>38</v>
      </c>
      <c r="D18" s="19"/>
      <c r="E18" s="63">
        <v>15.141822780901837</v>
      </c>
      <c r="F18" s="71"/>
      <c r="G18" s="63">
        <v>7.104922419462167</v>
      </c>
      <c r="H18" s="71"/>
      <c r="I18" s="63">
        <v>8.45294007008832</v>
      </c>
      <c r="J18" s="63"/>
      <c r="K18" s="63">
        <v>-73.12702279076969</v>
      </c>
      <c r="L18" s="63"/>
      <c r="M18" s="63">
        <v>-100</v>
      </c>
      <c r="N18" s="71"/>
      <c r="O18" s="63">
        <v>3.5032919398733764</v>
      </c>
      <c r="P18" s="71"/>
      <c r="Q18" s="63">
        <v>4.652208471734465</v>
      </c>
      <c r="R18" s="71"/>
      <c r="S18" s="63">
        <v>3.993669926384058</v>
      </c>
      <c r="T18" s="71"/>
      <c r="U18" s="63">
        <v>2.3993946625230578</v>
      </c>
      <c r="V18" s="71"/>
      <c r="W18" s="63">
        <v>1.0395868927455254</v>
      </c>
      <c r="X18" s="71"/>
      <c r="Y18" s="63">
        <v>0.7970384116179785</v>
      </c>
      <c r="Z18" s="71"/>
      <c r="AA18" s="63">
        <v>0.5915795420817105</v>
      </c>
      <c r="AB18" s="71"/>
      <c r="AC18" s="63">
        <v>0.5922648221034388</v>
      </c>
      <c r="AD18" s="71"/>
      <c r="AE18" s="63">
        <v>2.3631781823894693</v>
      </c>
      <c r="AF18" s="71"/>
      <c r="AG18" s="63">
        <v>3.2441439317631326</v>
      </c>
      <c r="AH18" s="71"/>
      <c r="AI18" s="63">
        <v>3.4711163273358547</v>
      </c>
      <c r="AJ18" s="71"/>
      <c r="AK18" s="63">
        <v>2.769509637726575</v>
      </c>
      <c r="AL18" s="71"/>
      <c r="AM18" s="63">
        <v>2.77083268395264</v>
      </c>
      <c r="AN18" s="71"/>
      <c r="AO18" s="63">
        <v>-100</v>
      </c>
      <c r="AP18" s="71"/>
      <c r="AQ18" s="63" t="e">
        <v>#DIV/0!</v>
      </c>
      <c r="AR18" s="71"/>
      <c r="AS18" s="63" t="e">
        <v>#DIV/0!</v>
      </c>
      <c r="AT18" s="71"/>
      <c r="AU18" s="63" t="e">
        <v>#DIV/0!</v>
      </c>
      <c r="AV18" s="71"/>
      <c r="AW18" s="63" t="e">
        <v>#DIV/0!</v>
      </c>
      <c r="AX18" s="71"/>
      <c r="AY18" s="63" t="e">
        <v>#DIV/0!</v>
      </c>
      <c r="AZ18" s="71"/>
      <c r="BA18" s="63" t="e">
        <v>#DIV/0!</v>
      </c>
    </row>
    <row r="19" spans="1:53" ht="12.75" customHeight="1">
      <c r="A19" s="78" t="s">
        <v>161</v>
      </c>
      <c r="B19" s="18"/>
      <c r="C19" s="10" t="s">
        <v>24</v>
      </c>
      <c r="D19" s="19"/>
      <c r="E19" s="63">
        <v>16.621904666632158</v>
      </c>
      <c r="F19" s="71"/>
      <c r="G19" s="63">
        <v>5.1478303173875695</v>
      </c>
      <c r="H19" s="71"/>
      <c r="I19" s="63">
        <v>6.7483825192729</v>
      </c>
      <c r="J19" s="63"/>
      <c r="K19" s="63">
        <v>-72.89431387104499</v>
      </c>
      <c r="L19" s="63"/>
      <c r="M19" s="63">
        <v>-100</v>
      </c>
      <c r="N19" s="71"/>
      <c r="O19" s="63">
        <v>3.805814465915436</v>
      </c>
      <c r="P19" s="71"/>
      <c r="Q19" s="63">
        <v>5.168058991472013</v>
      </c>
      <c r="R19" s="71"/>
      <c r="S19" s="63">
        <v>4.412521105791556</v>
      </c>
      <c r="T19" s="71"/>
      <c r="U19" s="63">
        <v>2.37871299605128</v>
      </c>
      <c r="V19" s="71"/>
      <c r="W19" s="63">
        <v>0.4054157967251504</v>
      </c>
      <c r="X19" s="71"/>
      <c r="Y19" s="63">
        <v>-0.0891725605314364</v>
      </c>
      <c r="Z19" s="71"/>
      <c r="AA19" s="63">
        <v>-0.4921770289052496</v>
      </c>
      <c r="AB19" s="71"/>
      <c r="AC19" s="63">
        <v>-0.6189570271554534</v>
      </c>
      <c r="AD19" s="71"/>
      <c r="AE19" s="63">
        <v>1.8314191829462256</v>
      </c>
      <c r="AF19" s="71"/>
      <c r="AG19" s="63">
        <v>3.4891911744756365</v>
      </c>
      <c r="AH19" s="71"/>
      <c r="AI19" s="63">
        <v>4.1844356926327375</v>
      </c>
      <c r="AJ19" s="71"/>
      <c r="AK19" s="63">
        <v>3.0443343716441307</v>
      </c>
      <c r="AL19" s="71"/>
      <c r="AM19" s="63">
        <v>3.056053192636754</v>
      </c>
      <c r="AN19" s="71"/>
      <c r="AO19" s="63">
        <v>-100</v>
      </c>
      <c r="AP19" s="71"/>
      <c r="AQ19" s="63" t="e">
        <v>#DIV/0!</v>
      </c>
      <c r="AR19" s="71"/>
      <c r="AS19" s="63" t="e">
        <v>#DIV/0!</v>
      </c>
      <c r="AT19" s="71"/>
      <c r="AU19" s="63" t="e">
        <v>#DIV/0!</v>
      </c>
      <c r="AV19" s="71"/>
      <c r="AW19" s="63" t="e">
        <v>#DIV/0!</v>
      </c>
      <c r="AX19" s="71"/>
      <c r="AY19" s="63" t="e">
        <v>#DIV/0!</v>
      </c>
      <c r="AZ19" s="71"/>
      <c r="BA19" s="63" t="e">
        <v>#DIV/0!</v>
      </c>
    </row>
    <row r="20" spans="1:53" ht="12.75" customHeight="1">
      <c r="A20" s="78" t="s">
        <v>71</v>
      </c>
      <c r="B20" s="18"/>
      <c r="C20" s="10" t="s">
        <v>25</v>
      </c>
      <c r="D20" s="19"/>
      <c r="E20" s="63">
        <v>11.566735120272686</v>
      </c>
      <c r="F20" s="71"/>
      <c r="G20" s="63">
        <v>12.046409018196469</v>
      </c>
      <c r="H20" s="71"/>
      <c r="I20" s="63">
        <v>12.491814952721914</v>
      </c>
      <c r="J20" s="63"/>
      <c r="K20" s="63">
        <v>-73.65026424058229</v>
      </c>
      <c r="L20" s="63"/>
      <c r="M20" s="63">
        <v>-100</v>
      </c>
      <c r="N20" s="71"/>
      <c r="O20" s="63">
        <v>2.762312711498627</v>
      </c>
      <c r="P20" s="71"/>
      <c r="Q20" s="63">
        <v>3.3758872257144468</v>
      </c>
      <c r="R20" s="71"/>
      <c r="S20" s="63">
        <v>2.939378978858409</v>
      </c>
      <c r="T20" s="71"/>
      <c r="U20" s="63">
        <v>2.452197505149245</v>
      </c>
      <c r="V20" s="71"/>
      <c r="W20" s="63">
        <v>2.657542512910571</v>
      </c>
      <c r="X20" s="71"/>
      <c r="Y20" s="63">
        <v>3.0084193357750255</v>
      </c>
      <c r="Z20" s="71"/>
      <c r="AA20" s="63">
        <v>3.2145778635526367</v>
      </c>
      <c r="AB20" s="71"/>
      <c r="AC20" s="63">
        <v>3.4184860210818346</v>
      </c>
      <c r="AD20" s="71"/>
      <c r="AE20" s="63">
        <v>3.555525217929012</v>
      </c>
      <c r="AF20" s="71"/>
      <c r="AG20" s="63">
        <v>2.703829996543572</v>
      </c>
      <c r="AH20" s="71"/>
      <c r="AI20" s="63">
        <v>1.8862643132318446</v>
      </c>
      <c r="AJ20" s="71"/>
      <c r="AK20" s="63">
        <v>2.1451314504410846</v>
      </c>
      <c r="AL20" s="71"/>
      <c r="AM20" s="63">
        <v>2.117131753659618</v>
      </c>
      <c r="AN20" s="71"/>
      <c r="AO20" s="63">
        <v>-100</v>
      </c>
      <c r="AP20" s="71"/>
      <c r="AQ20" s="63" t="e">
        <v>#DIV/0!</v>
      </c>
      <c r="AR20" s="71"/>
      <c r="AS20" s="63" t="e">
        <v>#DIV/0!</v>
      </c>
      <c r="AT20" s="71"/>
      <c r="AU20" s="63" t="e">
        <v>#DIV/0!</v>
      </c>
      <c r="AV20" s="71"/>
      <c r="AW20" s="63" t="e">
        <v>#DIV/0!</v>
      </c>
      <c r="AX20" s="71"/>
      <c r="AY20" s="63" t="e">
        <v>#DIV/0!</v>
      </c>
      <c r="AZ20" s="71"/>
      <c r="BA20" s="63" t="e">
        <v>#DIV/0!</v>
      </c>
    </row>
    <row r="21" spans="1:53" ht="12.75" customHeight="1">
      <c r="A21" s="7" t="s">
        <v>16</v>
      </c>
      <c r="B21" s="18"/>
      <c r="C21" s="10" t="s">
        <v>35</v>
      </c>
      <c r="D21" s="19"/>
      <c r="E21" s="63">
        <v>12.819678908472554</v>
      </c>
      <c r="F21" s="71"/>
      <c r="G21" s="63">
        <v>11.076099323518296</v>
      </c>
      <c r="H21" s="71"/>
      <c r="I21" s="63">
        <v>12.622048307879874</v>
      </c>
      <c r="J21" s="63"/>
      <c r="K21" s="63">
        <v>-73.10606430164013</v>
      </c>
      <c r="L21" s="63"/>
      <c r="M21" s="63">
        <v>-100</v>
      </c>
      <c r="N21" s="71"/>
      <c r="O21" s="63">
        <v>3.334582281254095</v>
      </c>
      <c r="P21" s="71"/>
      <c r="Q21" s="63">
        <v>4.801018458401773</v>
      </c>
      <c r="R21" s="71"/>
      <c r="S21" s="63">
        <v>4.00655601106823</v>
      </c>
      <c r="T21" s="71"/>
      <c r="U21" s="63">
        <v>2.6106641304639355</v>
      </c>
      <c r="V21" s="71"/>
      <c r="W21" s="63">
        <v>1.7279727709506698</v>
      </c>
      <c r="X21" s="71"/>
      <c r="Y21" s="63">
        <v>2.511395647222292</v>
      </c>
      <c r="Z21" s="71"/>
      <c r="AA21" s="63">
        <v>2.6415351555223676</v>
      </c>
      <c r="AB21" s="71"/>
      <c r="AC21" s="63">
        <v>2.459535952523595</v>
      </c>
      <c r="AD21" s="71"/>
      <c r="AE21" s="63">
        <v>3.412002114508206</v>
      </c>
      <c r="AF21" s="71"/>
      <c r="AG21" s="63">
        <v>3.5972827420627906</v>
      </c>
      <c r="AH21" s="71"/>
      <c r="AI21" s="63">
        <v>3.0795762187631803</v>
      </c>
      <c r="AJ21" s="71"/>
      <c r="AK21" s="63">
        <v>2.435948555131562</v>
      </c>
      <c r="AL21" s="71"/>
      <c r="AM21" s="63">
        <v>3.2039608726797786</v>
      </c>
      <c r="AN21" s="71"/>
      <c r="AO21" s="63">
        <v>-100</v>
      </c>
      <c r="AP21" s="71"/>
      <c r="AQ21" s="63" t="e">
        <v>#DIV/0!</v>
      </c>
      <c r="AR21" s="71"/>
      <c r="AS21" s="63" t="e">
        <v>#DIV/0!</v>
      </c>
      <c r="AT21" s="71"/>
      <c r="AU21" s="63" t="e">
        <v>#DIV/0!</v>
      </c>
      <c r="AV21" s="71"/>
      <c r="AW21" s="63" t="e">
        <v>#DIV/0!</v>
      </c>
      <c r="AX21" s="71"/>
      <c r="AY21" s="63" t="e">
        <v>#DIV/0!</v>
      </c>
      <c r="AZ21" s="71"/>
      <c r="BA21" s="63" t="e">
        <v>#DIV/0!</v>
      </c>
    </row>
    <row r="22" spans="1:53" ht="12.75" customHeight="1">
      <c r="A22" s="78" t="s">
        <v>162</v>
      </c>
      <c r="B22" s="18"/>
      <c r="C22" s="10" t="s">
        <v>36</v>
      </c>
      <c r="D22" s="19"/>
      <c r="E22" s="63">
        <v>13.01411074862382</v>
      </c>
      <c r="F22" s="71"/>
      <c r="G22" s="63">
        <v>10.503520406758993</v>
      </c>
      <c r="H22" s="71"/>
      <c r="I22" s="63">
        <v>12.61633750751976</v>
      </c>
      <c r="J22" s="63"/>
      <c r="K22" s="63">
        <v>-73.00248274395653</v>
      </c>
      <c r="L22" s="63"/>
      <c r="M22" s="63">
        <v>-100</v>
      </c>
      <c r="N22" s="71"/>
      <c r="O22" s="63">
        <v>3.529622169337787</v>
      </c>
      <c r="P22" s="71"/>
      <c r="Q22" s="63">
        <v>5.164216480533224</v>
      </c>
      <c r="R22" s="71"/>
      <c r="S22" s="63">
        <v>4.184767647197063</v>
      </c>
      <c r="T22" s="71"/>
      <c r="U22" s="63">
        <v>2.4392618572703695</v>
      </c>
      <c r="V22" s="71"/>
      <c r="W22" s="63">
        <v>1.3381758145117661</v>
      </c>
      <c r="X22" s="71"/>
      <c r="Y22" s="63">
        <v>2.3720845875364382</v>
      </c>
      <c r="Z22" s="71"/>
      <c r="AA22" s="63">
        <v>2.5643291439551685</v>
      </c>
      <c r="AB22" s="71"/>
      <c r="AC22" s="63">
        <v>2.3357361507169605</v>
      </c>
      <c r="AD22" s="71"/>
      <c r="AE22" s="63">
        <v>3.43688469349559</v>
      </c>
      <c r="AF22" s="71"/>
      <c r="AG22" s="63">
        <v>3.6659146463226877</v>
      </c>
      <c r="AH22" s="71"/>
      <c r="AI22" s="63">
        <v>3.168548100146995</v>
      </c>
      <c r="AJ22" s="71"/>
      <c r="AK22" s="63">
        <v>2.5733734691205212</v>
      </c>
      <c r="AL22" s="71"/>
      <c r="AM22" s="63">
        <v>3.439238012938861</v>
      </c>
      <c r="AN22" s="71"/>
      <c r="AO22" s="63">
        <v>-100</v>
      </c>
      <c r="AP22" s="71"/>
      <c r="AQ22" s="63" t="e">
        <v>#DIV/0!</v>
      </c>
      <c r="AR22" s="71"/>
      <c r="AS22" s="63" t="e">
        <v>#DIV/0!</v>
      </c>
      <c r="AT22" s="71"/>
      <c r="AU22" s="63" t="e">
        <v>#DIV/0!</v>
      </c>
      <c r="AV22" s="71"/>
      <c r="AW22" s="63" t="e">
        <v>#DIV/0!</v>
      </c>
      <c r="AX22" s="71"/>
      <c r="AY22" s="63" t="e">
        <v>#DIV/0!</v>
      </c>
      <c r="AZ22" s="71"/>
      <c r="BA22" s="63" t="e">
        <v>#DIV/0!</v>
      </c>
    </row>
    <row r="23" spans="1:53" ht="12.75" customHeight="1">
      <c r="A23" s="79" t="s">
        <v>72</v>
      </c>
      <c r="B23" s="18"/>
      <c r="C23" s="10" t="s">
        <v>37</v>
      </c>
      <c r="D23" s="19"/>
      <c r="E23" s="74">
        <v>11.834711302730572</v>
      </c>
      <c r="F23" s="71"/>
      <c r="G23" s="74">
        <v>14.007302783717623</v>
      </c>
      <c r="H23" s="71"/>
      <c r="I23" s="74">
        <v>12.65038512276666</v>
      </c>
      <c r="J23" s="71"/>
      <c r="K23" s="74">
        <v>-73.6198774469584</v>
      </c>
      <c r="L23" s="71"/>
      <c r="M23" s="74">
        <v>-100</v>
      </c>
      <c r="N23" s="71"/>
      <c r="O23" s="74">
        <v>2.3657319684430744</v>
      </c>
      <c r="P23" s="71"/>
      <c r="Q23" s="74">
        <v>2.97633828798467</v>
      </c>
      <c r="R23" s="71"/>
      <c r="S23" s="74">
        <v>3.0922114608555207</v>
      </c>
      <c r="T23" s="71"/>
      <c r="U23" s="74">
        <v>3.4993919445482025</v>
      </c>
      <c r="V23" s="71"/>
      <c r="W23" s="74">
        <v>3.7283839864212798</v>
      </c>
      <c r="X23" s="71"/>
      <c r="Y23" s="74">
        <v>3.209856231789976</v>
      </c>
      <c r="Z23" s="71"/>
      <c r="AA23" s="74">
        <v>3.025479079065274</v>
      </c>
      <c r="AB23" s="71"/>
      <c r="AC23" s="74">
        <v>3.0724341322561077</v>
      </c>
      <c r="AD23" s="71"/>
      <c r="AE23" s="74">
        <v>3.2896958902636886</v>
      </c>
      <c r="AF23" s="71"/>
      <c r="AG23" s="74">
        <v>3.2594531801591</v>
      </c>
      <c r="AH23" s="71"/>
      <c r="AI23" s="74">
        <v>2.639902468156663</v>
      </c>
      <c r="AJ23" s="71"/>
      <c r="AK23" s="74">
        <v>1.7533359152202221</v>
      </c>
      <c r="AL23" s="71"/>
      <c r="AM23" s="74">
        <v>2.0258814573890227</v>
      </c>
      <c r="AN23" s="71"/>
      <c r="AO23" s="74">
        <v>-100</v>
      </c>
      <c r="AP23" s="71"/>
      <c r="AQ23" s="74" t="e">
        <v>#DIV/0!</v>
      </c>
      <c r="AR23" s="71"/>
      <c r="AS23" s="74" t="e">
        <v>#DIV/0!</v>
      </c>
      <c r="AT23" s="71"/>
      <c r="AU23" s="74" t="e">
        <v>#DIV/0!</v>
      </c>
      <c r="AV23" s="71"/>
      <c r="AW23" s="74" t="e">
        <v>#DIV/0!</v>
      </c>
      <c r="AX23" s="71"/>
      <c r="AY23" s="74" t="e">
        <v>#DIV/0!</v>
      </c>
      <c r="AZ23" s="71"/>
      <c r="BA23" s="74" t="e">
        <v>#DIV/0!</v>
      </c>
    </row>
    <row r="24" spans="1:53" s="12" customFormat="1" ht="12.75" customHeight="1">
      <c r="A24" s="30" t="s">
        <v>82</v>
      </c>
      <c r="B24" s="29"/>
      <c r="C24" s="105"/>
      <c r="D24" s="17"/>
      <c r="E24" s="75">
        <v>3.835591807181249</v>
      </c>
      <c r="F24" s="76"/>
      <c r="G24" s="75">
        <v>3.9556853031869066</v>
      </c>
      <c r="H24" s="76"/>
      <c r="I24" s="75">
        <v>3.7481320426503206</v>
      </c>
      <c r="J24" s="76"/>
      <c r="K24" s="75">
        <v>-74.3520245837006</v>
      </c>
      <c r="L24" s="76"/>
      <c r="M24" s="75">
        <v>-100</v>
      </c>
      <c r="N24" s="76"/>
      <c r="O24" s="75">
        <v>0.8638522222744971</v>
      </c>
      <c r="P24" s="76"/>
      <c r="Q24" s="75">
        <v>1.074800384344754</v>
      </c>
      <c r="R24" s="76"/>
      <c r="S24" s="75">
        <v>1.1290103765724258</v>
      </c>
      <c r="T24" s="76"/>
      <c r="U24" s="75">
        <v>1.1395046242149265</v>
      </c>
      <c r="V24" s="76"/>
      <c r="W24" s="75">
        <v>0.8875750771162538</v>
      </c>
      <c r="X24" s="76"/>
      <c r="Y24" s="75">
        <v>0.8149622160613212</v>
      </c>
      <c r="Z24" s="76"/>
      <c r="AA24" s="75">
        <v>0.9575507948911266</v>
      </c>
      <c r="AB24" s="76"/>
      <c r="AC24" s="75">
        <v>0.943232531156335</v>
      </c>
      <c r="AD24" s="76"/>
      <c r="AE24" s="75">
        <v>0.8354047668228448</v>
      </c>
      <c r="AF24" s="76"/>
      <c r="AG24" s="75">
        <v>0.9127322692043194</v>
      </c>
      <c r="AH24" s="76"/>
      <c r="AI24" s="75">
        <v>1.0388688404780355</v>
      </c>
      <c r="AJ24" s="76"/>
      <c r="AK24" s="75">
        <v>1.0647398591985713</v>
      </c>
      <c r="AL24" s="76"/>
      <c r="AM24" s="75">
        <v>1.0322420641708296</v>
      </c>
      <c r="AN24" s="76"/>
      <c r="AO24" s="75">
        <v>-100</v>
      </c>
      <c r="AP24" s="76"/>
      <c r="AQ24" s="75" t="e">
        <v>#DIV/0!</v>
      </c>
      <c r="AR24" s="76"/>
      <c r="AS24" s="75" t="e">
        <v>#DIV/0!</v>
      </c>
      <c r="AT24" s="76"/>
      <c r="AU24" s="75" t="e">
        <v>#DIV/0!</v>
      </c>
      <c r="AV24" s="76"/>
      <c r="AW24" s="75" t="e">
        <v>#DIV/0!</v>
      </c>
      <c r="AX24" s="76"/>
      <c r="AY24" s="75" t="e">
        <v>#DIV/0!</v>
      </c>
      <c r="AZ24" s="76"/>
      <c r="BA24" s="75" t="e">
        <v>#DIV/0!</v>
      </c>
    </row>
    <row r="25" spans="1:53" ht="12.75" customHeight="1">
      <c r="A25" s="7" t="s">
        <v>17</v>
      </c>
      <c r="B25" s="18"/>
      <c r="C25" s="119" t="s">
        <v>116</v>
      </c>
      <c r="D25" s="19"/>
      <c r="E25" s="63">
        <v>2.390013132149993</v>
      </c>
      <c r="F25" s="71"/>
      <c r="G25" s="63">
        <v>1.8099907741831567</v>
      </c>
      <c r="H25" s="71"/>
      <c r="I25" s="63">
        <v>-2.064154922505268</v>
      </c>
      <c r="J25" s="63"/>
      <c r="K25" s="63">
        <v>-75.43593597121995</v>
      </c>
      <c r="L25" s="63"/>
      <c r="M25" s="63">
        <v>-100</v>
      </c>
      <c r="N25" s="71"/>
      <c r="O25" s="63">
        <v>-0.7996705477144261</v>
      </c>
      <c r="P25" s="71"/>
      <c r="Q25" s="63">
        <v>-0.4681860969647733</v>
      </c>
      <c r="R25" s="71"/>
      <c r="S25" s="63">
        <v>1.589808757110811</v>
      </c>
      <c r="T25" s="71"/>
      <c r="U25" s="63">
        <v>3.1783795542910553</v>
      </c>
      <c r="V25" s="71"/>
      <c r="W25" s="63">
        <v>0.5147036784776349</v>
      </c>
      <c r="X25" s="71"/>
      <c r="Y25" s="63">
        <v>-1.526641419724084</v>
      </c>
      <c r="Z25" s="71"/>
      <c r="AA25" s="63">
        <v>-0.9500041767604994</v>
      </c>
      <c r="AB25" s="71"/>
      <c r="AC25" s="63">
        <v>-0.3823601965881718</v>
      </c>
      <c r="AD25" s="71"/>
      <c r="AE25" s="63">
        <v>-0.2657269393780637</v>
      </c>
      <c r="AF25" s="71"/>
      <c r="AG25" s="63">
        <v>-0.24913947141687043</v>
      </c>
      <c r="AH25" s="71"/>
      <c r="AI25" s="63">
        <v>-0.4601657703043105</v>
      </c>
      <c r="AJ25" s="71"/>
      <c r="AK25" s="63">
        <v>-0.9899868557444624</v>
      </c>
      <c r="AL25" s="71"/>
      <c r="AM25" s="63">
        <v>-0.7152678989666539</v>
      </c>
      <c r="AN25" s="71"/>
      <c r="AO25" s="63">
        <v>-100</v>
      </c>
      <c r="AP25" s="71"/>
      <c r="AQ25" s="63" t="e">
        <v>#DIV/0!</v>
      </c>
      <c r="AR25" s="71"/>
      <c r="AS25" s="63" t="e">
        <v>#DIV/0!</v>
      </c>
      <c r="AT25" s="71"/>
      <c r="AU25" s="63" t="e">
        <v>#DIV/0!</v>
      </c>
      <c r="AV25" s="71"/>
      <c r="AW25" s="63" t="e">
        <v>#DIV/0!</v>
      </c>
      <c r="AX25" s="71"/>
      <c r="AY25" s="63" t="e">
        <v>#DIV/0!</v>
      </c>
      <c r="AZ25" s="71"/>
      <c r="BA25" s="63" t="e">
        <v>#DIV/0!</v>
      </c>
    </row>
    <row r="26" spans="1:53" ht="12.75" customHeight="1">
      <c r="A26" s="7" t="s">
        <v>73</v>
      </c>
      <c r="B26" s="18"/>
      <c r="C26" s="119" t="s">
        <v>117</v>
      </c>
      <c r="D26" s="19"/>
      <c r="E26" s="63">
        <v>4.719991663671097</v>
      </c>
      <c r="F26" s="71"/>
      <c r="G26" s="63">
        <v>2.180012842461476</v>
      </c>
      <c r="H26" s="71"/>
      <c r="I26" s="63">
        <v>-0.38780551489703274</v>
      </c>
      <c r="J26" s="63"/>
      <c r="K26" s="63">
        <v>-74.31647557946205</v>
      </c>
      <c r="L26" s="63"/>
      <c r="M26" s="63">
        <v>-100</v>
      </c>
      <c r="N26" s="71"/>
      <c r="O26" s="63">
        <v>0.688860682652237</v>
      </c>
      <c r="P26" s="71"/>
      <c r="Q26" s="63">
        <v>2.3948600531917164</v>
      </c>
      <c r="R26" s="71"/>
      <c r="S26" s="63">
        <v>1.4620810367045767</v>
      </c>
      <c r="T26" s="71"/>
      <c r="U26" s="63">
        <v>0.1602443627615857</v>
      </c>
      <c r="V26" s="71"/>
      <c r="W26" s="63">
        <v>0.1287804569731099</v>
      </c>
      <c r="X26" s="71"/>
      <c r="Y26" s="63">
        <v>0.81837429807603</v>
      </c>
      <c r="Z26" s="71"/>
      <c r="AA26" s="63">
        <v>0.2964912807040587</v>
      </c>
      <c r="AB26" s="71"/>
      <c r="AC26" s="63">
        <v>-0.626344442623672</v>
      </c>
      <c r="AD26" s="71"/>
      <c r="AE26" s="63">
        <v>-0.839822533994683</v>
      </c>
      <c r="AF26" s="71"/>
      <c r="AG26" s="63">
        <v>-0.19744665574726872</v>
      </c>
      <c r="AH26" s="71"/>
      <c r="AI26" s="63">
        <v>0.8951607890745228</v>
      </c>
      <c r="AJ26" s="71"/>
      <c r="AK26" s="63">
        <v>1.1049274784847185</v>
      </c>
      <c r="AL26" s="71"/>
      <c r="AM26" s="63">
        <v>1.491101615813828</v>
      </c>
      <c r="AN26" s="71"/>
      <c r="AO26" s="63">
        <v>-100</v>
      </c>
      <c r="AP26" s="71"/>
      <c r="AQ26" s="63" t="e">
        <v>#DIV/0!</v>
      </c>
      <c r="AR26" s="71"/>
      <c r="AS26" s="63" t="e">
        <v>#DIV/0!</v>
      </c>
      <c r="AT26" s="71"/>
      <c r="AU26" s="63" t="e">
        <v>#DIV/0!</v>
      </c>
      <c r="AV26" s="71"/>
      <c r="AW26" s="63" t="e">
        <v>#DIV/0!</v>
      </c>
      <c r="AX26" s="71"/>
      <c r="AY26" s="63" t="e">
        <v>#DIV/0!</v>
      </c>
      <c r="AZ26" s="71"/>
      <c r="BA26" s="63" t="e">
        <v>#DIV/0!</v>
      </c>
    </row>
    <row r="27" spans="1:53" ht="12.75" customHeight="1">
      <c r="A27" s="7" t="s">
        <v>18</v>
      </c>
      <c r="B27" s="18"/>
      <c r="C27" s="119" t="s">
        <v>118</v>
      </c>
      <c r="D27" s="19"/>
      <c r="E27" s="63">
        <v>5.830873670298087</v>
      </c>
      <c r="F27" s="71"/>
      <c r="G27" s="63">
        <v>5.330003616650281</v>
      </c>
      <c r="H27" s="71"/>
      <c r="I27" s="63">
        <v>2.322377304393397</v>
      </c>
      <c r="J27" s="63"/>
      <c r="K27" s="63">
        <v>-74.39101007539277</v>
      </c>
      <c r="L27" s="63"/>
      <c r="M27" s="63">
        <v>-100</v>
      </c>
      <c r="N27" s="71"/>
      <c r="O27" s="63">
        <v>1.3137619052831395</v>
      </c>
      <c r="P27" s="71"/>
      <c r="Q27" s="63">
        <v>1.672706930557566</v>
      </c>
      <c r="R27" s="71"/>
      <c r="S27" s="63">
        <v>1.704754089650562</v>
      </c>
      <c r="T27" s="71"/>
      <c r="U27" s="63">
        <v>1.8744627165169003</v>
      </c>
      <c r="V27" s="71"/>
      <c r="W27" s="63">
        <v>1.5972491282448598</v>
      </c>
      <c r="X27" s="71"/>
      <c r="Y27" s="63">
        <v>0.9298345085252624</v>
      </c>
      <c r="Z27" s="71"/>
      <c r="AA27" s="63">
        <v>0.4877776376304155</v>
      </c>
      <c r="AB27" s="71"/>
      <c r="AC27" s="63">
        <v>0.13967596392865378</v>
      </c>
      <c r="AD27" s="71"/>
      <c r="AE27" s="63">
        <v>0.14958607065995722</v>
      </c>
      <c r="AF27" s="71"/>
      <c r="AG27" s="63">
        <v>0.8977196696378309</v>
      </c>
      <c r="AH27" s="71"/>
      <c r="AI27" s="63">
        <v>1.3345712281798594</v>
      </c>
      <c r="AJ27" s="71"/>
      <c r="AK27" s="63">
        <v>0.9179194903395249</v>
      </c>
      <c r="AL27" s="71"/>
      <c r="AM27" s="63">
        <v>0.8459560133865285</v>
      </c>
      <c r="AN27" s="71"/>
      <c r="AO27" s="63">
        <v>-100</v>
      </c>
      <c r="AP27" s="71"/>
      <c r="AQ27" s="63" t="e">
        <v>#DIV/0!</v>
      </c>
      <c r="AR27" s="71"/>
      <c r="AS27" s="63" t="e">
        <v>#DIV/0!</v>
      </c>
      <c r="AT27" s="71"/>
      <c r="AU27" s="63" t="e">
        <v>#DIV/0!</v>
      </c>
      <c r="AV27" s="71"/>
      <c r="AW27" s="63" t="e">
        <v>#DIV/0!</v>
      </c>
      <c r="AX27" s="71"/>
      <c r="AY27" s="63" t="e">
        <v>#DIV/0!</v>
      </c>
      <c r="AZ27" s="71"/>
      <c r="BA27" s="63" t="e">
        <v>#DIV/0!</v>
      </c>
    </row>
    <row r="28" spans="1:53" ht="12.75" customHeight="1">
      <c r="A28" s="48" t="s">
        <v>74</v>
      </c>
      <c r="B28" s="18"/>
      <c r="C28" s="119" t="s">
        <v>119</v>
      </c>
      <c r="D28" s="19"/>
      <c r="E28" s="63">
        <v>1.980000126598469</v>
      </c>
      <c r="F28" s="71"/>
      <c r="G28" s="63">
        <v>6.546435973506903</v>
      </c>
      <c r="H28" s="71"/>
      <c r="I28" s="63">
        <v>8.054034511162488</v>
      </c>
      <c r="J28" s="63"/>
      <c r="K28" s="63">
        <v>-74.04358983281844</v>
      </c>
      <c r="L28" s="63"/>
      <c r="M28" s="63">
        <v>-100</v>
      </c>
      <c r="N28" s="71"/>
      <c r="O28" s="63">
        <v>-0.2965733356027789</v>
      </c>
      <c r="P28" s="71"/>
      <c r="Q28" s="63">
        <v>1.001425926871513</v>
      </c>
      <c r="R28" s="71"/>
      <c r="S28" s="63">
        <v>0.7656558781651057</v>
      </c>
      <c r="T28" s="71"/>
      <c r="U28" s="63">
        <v>0.6235510133171918</v>
      </c>
      <c r="V28" s="71"/>
      <c r="W28" s="63">
        <v>1.124470973988334</v>
      </c>
      <c r="X28" s="71"/>
      <c r="Y28" s="63">
        <v>2.0389254761184583</v>
      </c>
      <c r="Z28" s="71"/>
      <c r="AA28" s="63">
        <v>3.6789635349090855</v>
      </c>
      <c r="AB28" s="71"/>
      <c r="AC28" s="63">
        <v>3.064198612937119</v>
      </c>
      <c r="AD28" s="71"/>
      <c r="AE28" s="63">
        <v>1.5899488397834727</v>
      </c>
      <c r="AF28" s="71"/>
      <c r="AG28" s="63">
        <v>1.2694188125383254</v>
      </c>
      <c r="AH28" s="71"/>
      <c r="AI28" s="63">
        <v>0.6589323249473145</v>
      </c>
      <c r="AJ28" s="71"/>
      <c r="AK28" s="63">
        <v>1.480387505148828</v>
      </c>
      <c r="AL28" s="71"/>
      <c r="AM28" s="63">
        <v>2.036297029881018</v>
      </c>
      <c r="AN28" s="71"/>
      <c r="AO28" s="63">
        <v>-100</v>
      </c>
      <c r="AP28" s="71"/>
      <c r="AQ28" s="63" t="e">
        <v>#DIV/0!</v>
      </c>
      <c r="AR28" s="71"/>
      <c r="AS28" s="63" t="e">
        <v>#DIV/0!</v>
      </c>
      <c r="AT28" s="71"/>
      <c r="AU28" s="63" t="e">
        <v>#DIV/0!</v>
      </c>
      <c r="AV28" s="71"/>
      <c r="AW28" s="63" t="e">
        <v>#DIV/0!</v>
      </c>
      <c r="AX28" s="71"/>
      <c r="AY28" s="63" t="e">
        <v>#DIV/0!</v>
      </c>
      <c r="AZ28" s="71"/>
      <c r="BA28" s="63" t="e">
        <v>#DIV/0!</v>
      </c>
    </row>
    <row r="29" spans="1:53" ht="12.75" customHeight="1">
      <c r="A29" s="7" t="s">
        <v>19</v>
      </c>
      <c r="B29" s="18"/>
      <c r="C29" s="119" t="s">
        <v>120</v>
      </c>
      <c r="D29" s="19"/>
      <c r="E29" s="63">
        <v>3.1258875679133435</v>
      </c>
      <c r="F29" s="71"/>
      <c r="G29" s="63">
        <v>3.122389136213699</v>
      </c>
      <c r="H29" s="71"/>
      <c r="I29" s="63">
        <v>3.479198206281664</v>
      </c>
      <c r="J29" s="63"/>
      <c r="K29" s="63">
        <v>-74.45512956540249</v>
      </c>
      <c r="L29" s="63"/>
      <c r="M29" s="63">
        <v>-100</v>
      </c>
      <c r="N29" s="71"/>
      <c r="O29" s="63">
        <v>0.8762404327623097</v>
      </c>
      <c r="P29" s="71"/>
      <c r="Q29" s="63">
        <v>0.8373112675337913</v>
      </c>
      <c r="R29" s="71"/>
      <c r="S29" s="63">
        <v>0.873074177288502</v>
      </c>
      <c r="T29" s="71"/>
      <c r="U29" s="63">
        <v>0.8423160265825347</v>
      </c>
      <c r="V29" s="71"/>
      <c r="W29" s="63">
        <v>0.6772653808978735</v>
      </c>
      <c r="X29" s="71"/>
      <c r="Y29" s="63">
        <v>0.6923186177639762</v>
      </c>
      <c r="Z29" s="71"/>
      <c r="AA29" s="63">
        <v>0.7875507907464163</v>
      </c>
      <c r="AB29" s="71"/>
      <c r="AC29" s="63">
        <v>0.8776161556309336</v>
      </c>
      <c r="AD29" s="71"/>
      <c r="AE29" s="63">
        <v>0.9636311635839334</v>
      </c>
      <c r="AF29" s="71"/>
      <c r="AG29" s="63">
        <v>0.7982780338347872</v>
      </c>
      <c r="AH29" s="71"/>
      <c r="AI29" s="63">
        <v>0.8496480735097567</v>
      </c>
      <c r="AJ29" s="71"/>
      <c r="AK29" s="63">
        <v>0.8879731318667927</v>
      </c>
      <c r="AL29" s="71"/>
      <c r="AM29" s="63">
        <v>0.8795047845843618</v>
      </c>
      <c r="AN29" s="71"/>
      <c r="AO29" s="63">
        <v>-100</v>
      </c>
      <c r="AP29" s="71"/>
      <c r="AQ29" s="63" t="e">
        <v>#DIV/0!</v>
      </c>
      <c r="AR29" s="71"/>
      <c r="AS29" s="63" t="e">
        <v>#DIV/0!</v>
      </c>
      <c r="AT29" s="71"/>
      <c r="AU29" s="63" t="e">
        <v>#DIV/0!</v>
      </c>
      <c r="AV29" s="71"/>
      <c r="AW29" s="63" t="e">
        <v>#DIV/0!</v>
      </c>
      <c r="AX29" s="71"/>
      <c r="AY29" s="63" t="e">
        <v>#DIV/0!</v>
      </c>
      <c r="AZ29" s="71"/>
      <c r="BA29" s="63" t="e">
        <v>#DIV/0!</v>
      </c>
    </row>
    <row r="30" spans="1:53" ht="12.75" customHeight="1">
      <c r="A30" s="8" t="s">
        <v>75</v>
      </c>
      <c r="B30" s="18"/>
      <c r="C30" s="119" t="s">
        <v>122</v>
      </c>
      <c r="D30" s="19"/>
      <c r="E30" s="63">
        <v>3.482529595157291</v>
      </c>
      <c r="F30" s="71"/>
      <c r="G30" s="63">
        <v>3.644839191594129</v>
      </c>
      <c r="H30" s="71"/>
      <c r="I30" s="63">
        <v>4.218182499999368</v>
      </c>
      <c r="J30" s="63"/>
      <c r="K30" s="63">
        <v>-74.29343959068567</v>
      </c>
      <c r="L30" s="63"/>
      <c r="M30" s="63">
        <v>-100</v>
      </c>
      <c r="N30" s="71"/>
      <c r="O30" s="63">
        <v>0.9405763881667806</v>
      </c>
      <c r="P30" s="71"/>
      <c r="Q30" s="63">
        <v>0.8991238259366208</v>
      </c>
      <c r="R30" s="71"/>
      <c r="S30" s="63">
        <v>0.9950002302433703</v>
      </c>
      <c r="T30" s="71"/>
      <c r="U30" s="63">
        <v>0.9991293196373263</v>
      </c>
      <c r="V30" s="71"/>
      <c r="W30" s="63">
        <v>0.81074444438618</v>
      </c>
      <c r="X30" s="71"/>
      <c r="Y30" s="63">
        <v>0.8197166228507413</v>
      </c>
      <c r="Z30" s="71"/>
      <c r="AA30" s="63">
        <v>0.8990814245322554</v>
      </c>
      <c r="AB30" s="71"/>
      <c r="AC30" s="63">
        <v>1.000800159898585</v>
      </c>
      <c r="AD30" s="71"/>
      <c r="AE30" s="63">
        <v>1.152048195131461</v>
      </c>
      <c r="AF30" s="71"/>
      <c r="AG30" s="63">
        <v>0.9976711576195285</v>
      </c>
      <c r="AH30" s="71"/>
      <c r="AI30" s="63">
        <v>1.1093510913971594</v>
      </c>
      <c r="AJ30" s="71"/>
      <c r="AK30" s="63">
        <v>1.1636255224258374</v>
      </c>
      <c r="AL30" s="71"/>
      <c r="AM30" s="63">
        <v>1.1333150275571358</v>
      </c>
      <c r="AN30" s="71"/>
      <c r="AO30" s="63">
        <v>-100</v>
      </c>
      <c r="AP30" s="71"/>
      <c r="AQ30" s="63" t="e">
        <v>#DIV/0!</v>
      </c>
      <c r="AR30" s="71"/>
      <c r="AS30" s="63" t="e">
        <v>#DIV/0!</v>
      </c>
      <c r="AT30" s="71"/>
      <c r="AU30" s="63" t="e">
        <v>#DIV/0!</v>
      </c>
      <c r="AV30" s="71"/>
      <c r="AW30" s="63" t="e">
        <v>#DIV/0!</v>
      </c>
      <c r="AX30" s="71"/>
      <c r="AY30" s="63" t="e">
        <v>#DIV/0!</v>
      </c>
      <c r="AZ30" s="71"/>
      <c r="BA30" s="63" t="e">
        <v>#DIV/0!</v>
      </c>
    </row>
    <row r="31" spans="1:53" ht="12.75" customHeight="1">
      <c r="A31" s="8" t="s">
        <v>76</v>
      </c>
      <c r="B31" s="18"/>
      <c r="C31" s="119" t="s">
        <v>123</v>
      </c>
      <c r="D31" s="19"/>
      <c r="E31" s="63">
        <v>1.9976637515787266</v>
      </c>
      <c r="F31" s="71"/>
      <c r="G31" s="63">
        <v>1.4455772841992287</v>
      </c>
      <c r="H31" s="71"/>
      <c r="I31" s="63">
        <v>1.055997830528721</v>
      </c>
      <c r="J31" s="63"/>
      <c r="K31" s="63">
        <v>-75.00191711004646</v>
      </c>
      <c r="L31" s="63"/>
      <c r="M31" s="63">
        <v>-100</v>
      </c>
      <c r="N31" s="71"/>
      <c r="O31" s="63">
        <v>0.6715665200880405</v>
      </c>
      <c r="P31" s="71"/>
      <c r="Q31" s="63">
        <v>0.6401396450563368</v>
      </c>
      <c r="R31" s="71"/>
      <c r="S31" s="63">
        <v>0.483149815490469</v>
      </c>
      <c r="T31" s="71"/>
      <c r="U31" s="63">
        <v>0.33826632218276753</v>
      </c>
      <c r="V31" s="71"/>
      <c r="W31" s="63">
        <v>0.24539374944902992</v>
      </c>
      <c r="X31" s="71"/>
      <c r="Y31" s="63">
        <v>0.27779760586297275</v>
      </c>
      <c r="Z31" s="71"/>
      <c r="AA31" s="63">
        <v>0.422697071501843</v>
      </c>
      <c r="AB31" s="71"/>
      <c r="AC31" s="63">
        <v>0.4727287608207398</v>
      </c>
      <c r="AD31" s="71"/>
      <c r="AE31" s="63">
        <v>0.3410776147041217</v>
      </c>
      <c r="AF31" s="71"/>
      <c r="AG31" s="63">
        <v>0.13413342234487313</v>
      </c>
      <c r="AH31" s="71"/>
      <c r="AI31" s="63">
        <v>-0.02283837164943625</v>
      </c>
      <c r="AJ31" s="71"/>
      <c r="AK31" s="63">
        <v>-0.04858335357639243</v>
      </c>
      <c r="AL31" s="71"/>
      <c r="AM31" s="63">
        <v>0.006700662568759341</v>
      </c>
      <c r="AN31" s="71"/>
      <c r="AO31" s="63">
        <v>-100</v>
      </c>
      <c r="AP31" s="71"/>
      <c r="AQ31" s="63" t="e">
        <v>#DIV/0!</v>
      </c>
      <c r="AR31" s="71"/>
      <c r="AS31" s="63" t="e">
        <v>#DIV/0!</v>
      </c>
      <c r="AT31" s="71"/>
      <c r="AU31" s="63" t="e">
        <v>#DIV/0!</v>
      </c>
      <c r="AV31" s="71"/>
      <c r="AW31" s="63" t="e">
        <v>#DIV/0!</v>
      </c>
      <c r="AX31" s="71"/>
      <c r="AY31" s="63" t="e">
        <v>#DIV/0!</v>
      </c>
      <c r="AZ31" s="71"/>
      <c r="BA31" s="63" t="e">
        <v>#DIV/0!</v>
      </c>
    </row>
    <row r="32" spans="1:53" ht="12.75" customHeight="1">
      <c r="A32" s="7" t="s">
        <v>77</v>
      </c>
      <c r="B32" s="18"/>
      <c r="C32" s="10" t="s">
        <v>95</v>
      </c>
      <c r="D32" s="19"/>
      <c r="E32" s="63">
        <v>6.863371795627482</v>
      </c>
      <c r="F32" s="71"/>
      <c r="G32" s="63">
        <v>6.903929594598335</v>
      </c>
      <c r="H32" s="71"/>
      <c r="I32" s="63">
        <v>10.213149297024238</v>
      </c>
      <c r="J32" s="63"/>
      <c r="K32" s="63">
        <v>-73.32595423379871</v>
      </c>
      <c r="L32" s="63"/>
      <c r="M32" s="63">
        <v>-100</v>
      </c>
      <c r="N32" s="71"/>
      <c r="O32" s="63">
        <v>1.9190897497421533</v>
      </c>
      <c r="P32" s="71"/>
      <c r="Q32" s="63">
        <v>1.8748898472136233</v>
      </c>
      <c r="R32" s="71"/>
      <c r="S32" s="63">
        <v>1.6052056029304262</v>
      </c>
      <c r="T32" s="71"/>
      <c r="U32" s="63">
        <v>1.372822881973046</v>
      </c>
      <c r="V32" s="71"/>
      <c r="W32" s="63">
        <v>1.2238907540994104</v>
      </c>
      <c r="X32" s="71"/>
      <c r="Y32" s="63">
        <v>1.806689656185867</v>
      </c>
      <c r="Z32" s="71"/>
      <c r="AA32" s="63">
        <v>2.2987703845818386</v>
      </c>
      <c r="AB32" s="71"/>
      <c r="AC32" s="63">
        <v>2.7607724448348137</v>
      </c>
      <c r="AD32" s="71"/>
      <c r="AE32" s="63">
        <v>2.076324907202709</v>
      </c>
      <c r="AF32" s="71"/>
      <c r="AG32" s="63">
        <v>2.494075736413426</v>
      </c>
      <c r="AH32" s="71"/>
      <c r="AI32" s="63">
        <v>2.8401251827130602</v>
      </c>
      <c r="AJ32" s="71"/>
      <c r="AK32" s="63">
        <v>3.1630458826432006</v>
      </c>
      <c r="AL32" s="71"/>
      <c r="AM32" s="63">
        <v>2.202711290963544</v>
      </c>
      <c r="AN32" s="71"/>
      <c r="AO32" s="63">
        <v>-100</v>
      </c>
      <c r="AP32" s="71"/>
      <c r="AQ32" s="63" t="e">
        <v>#DIV/0!</v>
      </c>
      <c r="AR32" s="71"/>
      <c r="AS32" s="63" t="e">
        <v>#DIV/0!</v>
      </c>
      <c r="AT32" s="71"/>
      <c r="AU32" s="63" t="e">
        <v>#DIV/0!</v>
      </c>
      <c r="AV32" s="71"/>
      <c r="AW32" s="63" t="e">
        <v>#DIV/0!</v>
      </c>
      <c r="AX32" s="71"/>
      <c r="AY32" s="63" t="e">
        <v>#DIV/0!</v>
      </c>
      <c r="AZ32" s="71"/>
      <c r="BA32" s="63" t="e">
        <v>#DIV/0!</v>
      </c>
    </row>
    <row r="33" spans="1:53" ht="12.75" customHeight="1">
      <c r="A33" s="78" t="s">
        <v>78</v>
      </c>
      <c r="B33" s="18"/>
      <c r="C33" s="10" t="s">
        <v>96</v>
      </c>
      <c r="D33" s="19"/>
      <c r="E33" s="63">
        <v>4.506445024717398</v>
      </c>
      <c r="F33" s="71"/>
      <c r="G33" s="63">
        <v>5.148550892732873</v>
      </c>
      <c r="H33" s="71"/>
      <c r="I33" s="63">
        <v>10.321950155492555</v>
      </c>
      <c r="J33" s="63"/>
      <c r="K33" s="63">
        <v>-73.08998554664034</v>
      </c>
      <c r="L33" s="63"/>
      <c r="M33" s="63">
        <v>-100</v>
      </c>
      <c r="N33" s="71"/>
      <c r="O33" s="63">
        <v>1.335664932686842</v>
      </c>
      <c r="P33" s="71"/>
      <c r="Q33" s="63">
        <v>1.2344889963143535</v>
      </c>
      <c r="R33" s="71"/>
      <c r="S33" s="63">
        <v>1.1391789952573284</v>
      </c>
      <c r="T33" s="71"/>
      <c r="U33" s="63">
        <v>0.9861809817546696</v>
      </c>
      <c r="V33" s="71"/>
      <c r="W33" s="63">
        <v>0.7154376822778641</v>
      </c>
      <c r="X33" s="71"/>
      <c r="Y33" s="63">
        <v>1.3837007858639394</v>
      </c>
      <c r="Z33" s="71"/>
      <c r="AA33" s="63">
        <v>2.0117275101191767</v>
      </c>
      <c r="AB33" s="71"/>
      <c r="AC33" s="63">
        <v>2.651525368866836</v>
      </c>
      <c r="AD33" s="71"/>
      <c r="AE33" s="63">
        <v>2.1181066498493495</v>
      </c>
      <c r="AF33" s="71"/>
      <c r="AG33" s="63">
        <v>2.5921592778562097</v>
      </c>
      <c r="AH33" s="71"/>
      <c r="AI33" s="63">
        <v>3.170432152283742</v>
      </c>
      <c r="AJ33" s="71"/>
      <c r="AK33" s="63">
        <v>3.7058226715634524</v>
      </c>
      <c r="AL33" s="71"/>
      <c r="AM33" s="63">
        <v>2.52497784695882</v>
      </c>
      <c r="AN33" s="71"/>
      <c r="AO33" s="63">
        <v>-100</v>
      </c>
      <c r="AP33" s="71"/>
      <c r="AQ33" s="63" t="e">
        <v>#DIV/0!</v>
      </c>
      <c r="AR33" s="71"/>
      <c r="AS33" s="63" t="e">
        <v>#DIV/0!</v>
      </c>
      <c r="AT33" s="71"/>
      <c r="AU33" s="63" t="e">
        <v>#DIV/0!</v>
      </c>
      <c r="AV33" s="71"/>
      <c r="AW33" s="63" t="e">
        <v>#DIV/0!</v>
      </c>
      <c r="AX33" s="71"/>
      <c r="AY33" s="63" t="e">
        <v>#DIV/0!</v>
      </c>
      <c r="AZ33" s="71"/>
      <c r="BA33" s="63" t="e">
        <v>#DIV/0!</v>
      </c>
    </row>
    <row r="34" spans="1:53" ht="12.75" customHeight="1">
      <c r="A34" s="78" t="s">
        <v>79</v>
      </c>
      <c r="B34" s="18"/>
      <c r="C34" s="10" t="s">
        <v>97</v>
      </c>
      <c r="D34" s="19"/>
      <c r="E34" s="63">
        <v>5.655558160023921</v>
      </c>
      <c r="F34" s="71"/>
      <c r="G34" s="63">
        <v>14.12374919673185</v>
      </c>
      <c r="H34" s="71"/>
      <c r="I34" s="63">
        <v>6.132271514566501</v>
      </c>
      <c r="J34" s="63"/>
      <c r="K34" s="63">
        <v>-73.69288682844258</v>
      </c>
      <c r="L34" s="63"/>
      <c r="M34" s="63">
        <v>-100</v>
      </c>
      <c r="N34" s="71"/>
      <c r="O34" s="63">
        <v>2.9759519038076165</v>
      </c>
      <c r="P34" s="71"/>
      <c r="Q34" s="63">
        <v>3.8727255035516217</v>
      </c>
      <c r="R34" s="71"/>
      <c r="S34" s="63">
        <v>3.9125683060109218</v>
      </c>
      <c r="T34" s="71"/>
      <c r="U34" s="63">
        <v>3.9185047178315946</v>
      </c>
      <c r="V34" s="71"/>
      <c r="W34" s="63">
        <v>3.672430744317845</v>
      </c>
      <c r="X34" s="71"/>
      <c r="Y34" s="63">
        <v>3.051433671761683</v>
      </c>
      <c r="Z34" s="71"/>
      <c r="AA34" s="63">
        <v>2.5361338169219927</v>
      </c>
      <c r="AB34" s="71"/>
      <c r="AC34" s="63">
        <v>1.6207797692896486</v>
      </c>
      <c r="AD34" s="71"/>
      <c r="AE34" s="63">
        <v>0.5247162116528648</v>
      </c>
      <c r="AF34" s="71"/>
      <c r="AG34" s="63">
        <v>1.105971730535682</v>
      </c>
      <c r="AH34" s="71"/>
      <c r="AI34" s="63">
        <v>1.824826845912031</v>
      </c>
      <c r="AJ34" s="71"/>
      <c r="AK34" s="63">
        <v>2.053161316232033</v>
      </c>
      <c r="AL34" s="71"/>
      <c r="AM34" s="63">
        <v>2.4398042253867436</v>
      </c>
      <c r="AN34" s="71"/>
      <c r="AO34" s="63">
        <v>-100</v>
      </c>
      <c r="AP34" s="71"/>
      <c r="AQ34" s="63" t="e">
        <v>#DIV/0!</v>
      </c>
      <c r="AR34" s="71"/>
      <c r="AS34" s="63" t="e">
        <v>#DIV/0!</v>
      </c>
      <c r="AT34" s="71"/>
      <c r="AU34" s="63" t="e">
        <v>#DIV/0!</v>
      </c>
      <c r="AV34" s="71"/>
      <c r="AW34" s="63" t="e">
        <v>#DIV/0!</v>
      </c>
      <c r="AX34" s="71"/>
      <c r="AY34" s="63" t="e">
        <v>#DIV/0!</v>
      </c>
      <c r="AZ34" s="71"/>
      <c r="BA34" s="63" t="e">
        <v>#DIV/0!</v>
      </c>
    </row>
    <row r="35" spans="1:53" ht="12.75" customHeight="1">
      <c r="A35" s="79" t="s">
        <v>80</v>
      </c>
      <c r="B35" s="18"/>
      <c r="C35" s="106" t="s">
        <v>98</v>
      </c>
      <c r="D35" s="19"/>
      <c r="E35" s="74">
        <v>12.339234398876698</v>
      </c>
      <c r="F35" s="71"/>
      <c r="G35" s="74">
        <v>10.161216673062135</v>
      </c>
      <c r="H35" s="71"/>
      <c r="I35" s="74">
        <v>10.27193928147665</v>
      </c>
      <c r="J35" s="71"/>
      <c r="K35" s="74">
        <v>-73.7812026092693</v>
      </c>
      <c r="L35" s="71"/>
      <c r="M35" s="74">
        <v>-100</v>
      </c>
      <c r="N35" s="71"/>
      <c r="O35" s="74">
        <v>3.143565056417108</v>
      </c>
      <c r="P35" s="71"/>
      <c r="Q35" s="74">
        <v>3.139710472591073</v>
      </c>
      <c r="R35" s="71"/>
      <c r="S35" s="74">
        <v>2.450315823482385</v>
      </c>
      <c r="T35" s="71"/>
      <c r="U35" s="74">
        <v>2.0196717908594897</v>
      </c>
      <c r="V35" s="71"/>
      <c r="W35" s="74">
        <v>2.1203542662396435</v>
      </c>
      <c r="X35" s="71"/>
      <c r="Y35" s="74">
        <v>2.592633036961267</v>
      </c>
      <c r="Z35" s="71"/>
      <c r="AA35" s="74">
        <v>2.8667891662558453</v>
      </c>
      <c r="AB35" s="71"/>
      <c r="AC35" s="74">
        <v>3.0597388829184613</v>
      </c>
      <c r="AD35" s="71"/>
      <c r="AE35" s="74">
        <v>2.0975165530834783</v>
      </c>
      <c r="AF35" s="71"/>
      <c r="AG35" s="74">
        <v>2.3894677094062233</v>
      </c>
      <c r="AH35" s="71"/>
      <c r="AI35" s="74">
        <v>2.2413673992421</v>
      </c>
      <c r="AJ35" s="71"/>
      <c r="AK35" s="74">
        <v>2.132077741648941</v>
      </c>
      <c r="AL35" s="71"/>
      <c r="AM35" s="74">
        <v>1.521664762568653</v>
      </c>
      <c r="AN35" s="71"/>
      <c r="AO35" s="74">
        <v>-100</v>
      </c>
      <c r="AP35" s="71"/>
      <c r="AQ35" s="74" t="e">
        <v>#DIV/0!</v>
      </c>
      <c r="AR35" s="71"/>
      <c r="AS35" s="74" t="e">
        <v>#DIV/0!</v>
      </c>
      <c r="AT35" s="71"/>
      <c r="AU35" s="74" t="e">
        <v>#DIV/0!</v>
      </c>
      <c r="AV35" s="71"/>
      <c r="AW35" s="74" t="e">
        <v>#DIV/0!</v>
      </c>
      <c r="AX35" s="71"/>
      <c r="AY35" s="74" t="e">
        <v>#DIV/0!</v>
      </c>
      <c r="AZ35" s="71"/>
      <c r="BA35" s="74" t="e">
        <v>#DIV/0!</v>
      </c>
    </row>
    <row r="36" spans="1:53" s="12" customFormat="1" ht="12.75" customHeight="1" thickBot="1">
      <c r="A36" s="31" t="s">
        <v>82</v>
      </c>
      <c r="B36" s="29"/>
      <c r="C36" s="107"/>
      <c r="D36" s="17"/>
      <c r="E36" s="77">
        <v>3.835591807181249</v>
      </c>
      <c r="F36" s="76"/>
      <c r="G36" s="77">
        <v>3.9556853031869066</v>
      </c>
      <c r="H36" s="76"/>
      <c r="I36" s="77">
        <v>3.7481320426503206</v>
      </c>
      <c r="J36" s="76"/>
      <c r="K36" s="77">
        <v>-74.3520245837006</v>
      </c>
      <c r="L36" s="76"/>
      <c r="M36" s="77">
        <v>-100</v>
      </c>
      <c r="N36" s="76"/>
      <c r="O36" s="77">
        <v>0.8638522222744971</v>
      </c>
      <c r="P36" s="76"/>
      <c r="Q36" s="77">
        <v>1.074800384344754</v>
      </c>
      <c r="R36" s="76"/>
      <c r="S36" s="77">
        <v>1.1290103765724258</v>
      </c>
      <c r="T36" s="76"/>
      <c r="U36" s="77">
        <v>1.1395046242149265</v>
      </c>
      <c r="V36" s="76"/>
      <c r="W36" s="77">
        <v>0.8875750771162538</v>
      </c>
      <c r="X36" s="76"/>
      <c r="Y36" s="77">
        <v>0.8149622160613212</v>
      </c>
      <c r="Z36" s="76"/>
      <c r="AA36" s="77">
        <v>0.9575507948911266</v>
      </c>
      <c r="AB36" s="76"/>
      <c r="AC36" s="77">
        <v>0.943232531156335</v>
      </c>
      <c r="AD36" s="76"/>
      <c r="AE36" s="77">
        <v>0.8354047668228448</v>
      </c>
      <c r="AF36" s="76"/>
      <c r="AG36" s="77">
        <v>0.9127322692043194</v>
      </c>
      <c r="AH36" s="76"/>
      <c r="AI36" s="77">
        <v>1.0388688404780355</v>
      </c>
      <c r="AJ36" s="76"/>
      <c r="AK36" s="77">
        <v>1.0647398591985713</v>
      </c>
      <c r="AL36" s="76"/>
      <c r="AM36" s="77">
        <v>1.0322420641708296</v>
      </c>
      <c r="AN36" s="76"/>
      <c r="AO36" s="77">
        <v>-100</v>
      </c>
      <c r="AP36" s="76"/>
      <c r="AQ36" s="77" t="e">
        <v>#DIV/0!</v>
      </c>
      <c r="AR36" s="76"/>
      <c r="AS36" s="77" t="e">
        <v>#DIV/0!</v>
      </c>
      <c r="AT36" s="76"/>
      <c r="AU36" s="77" t="e">
        <v>#DIV/0!</v>
      </c>
      <c r="AV36" s="76"/>
      <c r="AW36" s="77" t="e">
        <v>#DIV/0!</v>
      </c>
      <c r="AX36" s="76"/>
      <c r="AY36" s="77" t="e">
        <v>#DIV/0!</v>
      </c>
      <c r="AZ36" s="76"/>
      <c r="BA36" s="77" t="e">
        <v>#DIV/0!</v>
      </c>
    </row>
    <row r="37" spans="1:28" ht="12.75" customHeight="1">
      <c r="A37" s="10" t="s">
        <v>20</v>
      </c>
      <c r="P37" s="19"/>
      <c r="R37" s="19"/>
      <c r="T37" s="19"/>
      <c r="X37" s="19"/>
      <c r="Z37" s="19"/>
      <c r="AB37" s="19"/>
    </row>
  </sheetData>
  <printOptions horizontalCentered="1"/>
  <pageMargins left="0.3937007874015748" right="0.3937007874015748" top="0.1968503937007874" bottom="0.1968503937007874" header="0.5118110236220472" footer="0.5118110236220472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013"/>
  <dimension ref="A1:BA41"/>
  <sheetViews>
    <sheetView workbookViewId="0" topLeftCell="A1">
      <selection activeCell="A1" sqref="A1"/>
    </sheetView>
  </sheetViews>
  <sheetFormatPr defaultColWidth="11.421875" defaultRowHeight="12.75"/>
  <cols>
    <col min="1" max="1" width="42.7109375" style="0" customWidth="1"/>
    <col min="2" max="2" width="0.5625" style="0" customWidth="1"/>
    <col min="3" max="3" width="8.7109375" style="0" customWidth="1"/>
    <col min="4" max="4" width="0.5625" style="0" customWidth="1"/>
    <col min="5" max="5" width="6.7109375" style="14" hidden="1" customWidth="1"/>
    <col min="6" max="6" width="0.5625" style="14" hidden="1" customWidth="1"/>
    <col min="7" max="7" width="6.7109375" style="14" customWidth="1"/>
    <col min="8" max="8" width="0.5625" style="14" customWidth="1"/>
    <col min="9" max="9" width="6.7109375" style="14" customWidth="1"/>
    <col min="10" max="10" width="0.5625" style="14" customWidth="1"/>
    <col min="11" max="11" width="6.7109375" style="14" hidden="1" customWidth="1"/>
    <col min="12" max="12" width="0.5625" style="14" hidden="1" customWidth="1"/>
    <col min="13" max="13" width="6.7109375" style="14" hidden="1" customWidth="1"/>
    <col min="14" max="14" width="0.5625" style="14" hidden="1" customWidth="1"/>
    <col min="15" max="15" width="6.7109375" style="0" hidden="1" customWidth="1"/>
    <col min="16" max="16" width="0.5625" style="0" hidden="1" customWidth="1"/>
    <col min="17" max="17" width="6.7109375" style="0" hidden="1" customWidth="1"/>
    <col min="18" max="18" width="0.5625" style="0" hidden="1" customWidth="1"/>
    <col min="19" max="19" width="6.7109375" style="0" hidden="1" customWidth="1"/>
    <col min="20" max="20" width="0.5625" style="0" hidden="1" customWidth="1"/>
    <col min="21" max="21" width="6.7109375" style="0" hidden="1" customWidth="1"/>
    <col min="22" max="22" width="0.5625" style="0" hidden="1" customWidth="1"/>
    <col min="23" max="23" width="6.7109375" style="0" customWidth="1"/>
    <col min="24" max="24" width="0.5625" style="0" customWidth="1"/>
    <col min="25" max="25" width="6.7109375" style="0" customWidth="1"/>
    <col min="26" max="26" width="0.5625" style="0" customWidth="1"/>
    <col min="27" max="27" width="6.7109375" style="0" customWidth="1"/>
    <col min="28" max="28" width="0.5625" style="0" customWidth="1"/>
    <col min="29" max="29" width="6.7109375" style="0" customWidth="1"/>
    <col min="30" max="30" width="0.5625" style="0" customWidth="1"/>
    <col min="31" max="31" width="6.7109375" style="0" customWidth="1"/>
    <col min="32" max="32" width="0.5625" style="0" customWidth="1"/>
    <col min="33" max="33" width="6.7109375" style="0" customWidth="1"/>
    <col min="34" max="34" width="0.5625" style="0" customWidth="1"/>
    <col min="35" max="35" width="6.7109375" style="0" customWidth="1"/>
    <col min="36" max="36" width="0.5625" style="0" customWidth="1"/>
    <col min="37" max="37" width="6.7109375" style="0" customWidth="1"/>
    <col min="38" max="38" width="0.5625" style="0" customWidth="1"/>
    <col min="39" max="39" width="6.7109375" style="0" customWidth="1"/>
    <col min="40" max="40" width="0.5625" style="0" hidden="1" customWidth="1"/>
    <col min="41" max="41" width="6.7109375" style="0" hidden="1" customWidth="1"/>
    <col min="42" max="42" width="0.5625" style="0" hidden="1" customWidth="1"/>
    <col min="43" max="43" width="6.7109375" style="0" hidden="1" customWidth="1"/>
    <col min="44" max="44" width="0.5625" style="0" hidden="1" customWidth="1"/>
    <col min="45" max="45" width="6.7109375" style="0" hidden="1" customWidth="1"/>
    <col min="46" max="46" width="0.5625" style="0" hidden="1" customWidth="1"/>
    <col min="47" max="47" width="6.7109375" style="0" hidden="1" customWidth="1"/>
    <col min="48" max="48" width="0.5625" style="0" hidden="1" customWidth="1"/>
    <col min="49" max="49" width="6.7109375" style="0" hidden="1" customWidth="1"/>
    <col min="50" max="50" width="0.5625" style="0" hidden="1" customWidth="1"/>
    <col min="51" max="51" width="6.7109375" style="0" hidden="1" customWidth="1"/>
    <col min="52" max="52" width="0.5625" style="0" hidden="1" customWidth="1"/>
    <col min="53" max="53" width="6.7109375" style="0" hidden="1" customWidth="1"/>
  </cols>
  <sheetData>
    <row r="1" spans="1:14" s="21" customFormat="1" ht="16.5" customHeight="1">
      <c r="A1" s="20" t="s">
        <v>65</v>
      </c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21" customFormat="1" ht="16.5" customHeight="1">
      <c r="A2" s="3" t="s">
        <v>193</v>
      </c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4" ht="19.5" customHeight="1">
      <c r="A3" s="2"/>
      <c r="B3" s="2"/>
      <c r="C3" s="2"/>
      <c r="D3" s="2"/>
    </row>
    <row r="4" ht="15" customHeight="1">
      <c r="A4" s="23" t="s">
        <v>107</v>
      </c>
    </row>
    <row r="5" ht="15" customHeight="1">
      <c r="A5" s="1" t="s">
        <v>189</v>
      </c>
    </row>
    <row r="6" spans="1:53" ht="5.25" customHeight="1" thickBot="1">
      <c r="A6" s="4"/>
      <c r="B6" s="4"/>
      <c r="C6" s="4"/>
      <c r="D6" s="4"/>
      <c r="E6" s="15"/>
      <c r="F6" s="15"/>
      <c r="G6" s="15"/>
      <c r="H6" s="15"/>
      <c r="I6" s="15"/>
      <c r="J6" s="15"/>
      <c r="K6" s="15"/>
      <c r="L6" s="15"/>
      <c r="M6" s="15"/>
      <c r="N6" s="15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15" customHeight="1" thickBot="1" thickTop="1">
      <c r="A7" s="7"/>
      <c r="B7" s="18"/>
      <c r="C7" s="7"/>
      <c r="D7" s="18"/>
      <c r="E7" s="24"/>
      <c r="F7" s="25"/>
      <c r="G7" s="24"/>
      <c r="H7" s="25"/>
      <c r="I7" s="24"/>
      <c r="J7" s="24"/>
      <c r="K7" s="24"/>
      <c r="L7" s="24"/>
      <c r="M7" s="24"/>
      <c r="N7" s="25"/>
      <c r="O7" s="80" t="s">
        <v>4</v>
      </c>
      <c r="P7" s="80"/>
      <c r="Q7" s="13"/>
      <c r="R7" s="13"/>
      <c r="S7" s="13"/>
      <c r="T7" s="13"/>
      <c r="U7" s="13"/>
      <c r="V7" s="18"/>
      <c r="W7" s="80" t="s">
        <v>5</v>
      </c>
      <c r="X7" s="80"/>
      <c r="Y7" s="13"/>
      <c r="Z7" s="13"/>
      <c r="AA7" s="13"/>
      <c r="AB7" s="13"/>
      <c r="AC7" s="13"/>
      <c r="AD7" s="18"/>
      <c r="AE7" s="80" t="s">
        <v>83</v>
      </c>
      <c r="AF7" s="80"/>
      <c r="AG7" s="13"/>
      <c r="AH7" s="13"/>
      <c r="AI7" s="13"/>
      <c r="AJ7" s="13"/>
      <c r="AK7" s="13"/>
      <c r="AL7" s="18"/>
      <c r="AM7" s="80" t="s">
        <v>191</v>
      </c>
      <c r="AN7" s="80"/>
      <c r="AO7" s="13"/>
      <c r="AP7" s="13"/>
      <c r="AQ7" s="13"/>
      <c r="AR7" s="13"/>
      <c r="AS7" s="13"/>
      <c r="AT7" s="18"/>
      <c r="AU7" s="80" t="s">
        <v>192</v>
      </c>
      <c r="AV7" s="80"/>
      <c r="AW7" s="13"/>
      <c r="AX7" s="13"/>
      <c r="AY7" s="13"/>
      <c r="AZ7" s="13"/>
      <c r="BA7" s="13"/>
    </row>
    <row r="8" spans="1:53" ht="15" customHeight="1" thickBot="1">
      <c r="A8" s="13" t="s">
        <v>2</v>
      </c>
      <c r="B8" s="18"/>
      <c r="C8" s="13" t="s">
        <v>3</v>
      </c>
      <c r="D8" s="18"/>
      <c r="E8" s="81" t="s">
        <v>4</v>
      </c>
      <c r="F8" s="82"/>
      <c r="G8" s="81" t="s">
        <v>5</v>
      </c>
      <c r="H8" s="82"/>
      <c r="I8" s="81" t="s">
        <v>83</v>
      </c>
      <c r="J8" s="82"/>
      <c r="K8" s="81" t="s">
        <v>191</v>
      </c>
      <c r="L8" s="82"/>
      <c r="M8" s="81" t="s">
        <v>192</v>
      </c>
      <c r="N8" s="82"/>
      <c r="O8" s="13" t="s">
        <v>6</v>
      </c>
      <c r="P8" s="18"/>
      <c r="Q8" s="13" t="s">
        <v>7</v>
      </c>
      <c r="R8" s="18"/>
      <c r="S8" s="13" t="s">
        <v>8</v>
      </c>
      <c r="T8" s="18"/>
      <c r="U8" s="13" t="s">
        <v>9</v>
      </c>
      <c r="V8" s="18"/>
      <c r="W8" s="13" t="s">
        <v>6</v>
      </c>
      <c r="X8" s="18"/>
      <c r="Y8" s="13" t="s">
        <v>7</v>
      </c>
      <c r="Z8" s="18"/>
      <c r="AA8" s="13" t="s">
        <v>8</v>
      </c>
      <c r="AB8" s="18"/>
      <c r="AC8" s="13" t="s">
        <v>9</v>
      </c>
      <c r="AD8" s="18"/>
      <c r="AE8" s="13" t="s">
        <v>6</v>
      </c>
      <c r="AF8" s="18"/>
      <c r="AG8" s="13" t="s">
        <v>7</v>
      </c>
      <c r="AH8" s="18"/>
      <c r="AI8" s="13" t="s">
        <v>8</v>
      </c>
      <c r="AJ8" s="18"/>
      <c r="AK8" s="13" t="s">
        <v>9</v>
      </c>
      <c r="AL8" s="18"/>
      <c r="AM8" s="13" t="s">
        <v>6</v>
      </c>
      <c r="AN8" s="18"/>
      <c r="AO8" s="13" t="s">
        <v>7</v>
      </c>
      <c r="AP8" s="18"/>
      <c r="AQ8" s="13" t="s">
        <v>8</v>
      </c>
      <c r="AR8" s="18"/>
      <c r="AS8" s="13" t="s">
        <v>9</v>
      </c>
      <c r="AT8" s="18"/>
      <c r="AU8" s="13" t="s">
        <v>6</v>
      </c>
      <c r="AV8" s="18"/>
      <c r="AW8" s="13" t="s">
        <v>7</v>
      </c>
      <c r="AX8" s="18"/>
      <c r="AY8" s="13" t="s">
        <v>8</v>
      </c>
      <c r="AZ8" s="18"/>
      <c r="BA8" s="13" t="s">
        <v>9</v>
      </c>
    </row>
    <row r="9" spans="1:53" ht="12.75" customHeight="1">
      <c r="A9" s="7" t="s">
        <v>66</v>
      </c>
      <c r="B9" s="18"/>
      <c r="C9" s="10" t="s">
        <v>92</v>
      </c>
      <c r="D9" s="19"/>
      <c r="E9" s="63">
        <v>5.137347750622534</v>
      </c>
      <c r="F9" s="71"/>
      <c r="G9" s="63">
        <v>5.8757638215791275</v>
      </c>
      <c r="H9" s="71"/>
      <c r="I9" s="63">
        <v>6.963897472429181</v>
      </c>
      <c r="J9" s="63"/>
      <c r="K9" s="63">
        <v>-73.89591785654366</v>
      </c>
      <c r="L9" s="63"/>
      <c r="M9" s="63">
        <v>-100</v>
      </c>
      <c r="N9" s="71"/>
      <c r="O9" s="63">
        <v>1.1986959072481485</v>
      </c>
      <c r="P9" s="71"/>
      <c r="Q9" s="63">
        <v>1.385547708588497</v>
      </c>
      <c r="R9" s="71"/>
      <c r="S9" s="63">
        <v>1.5800565196474103</v>
      </c>
      <c r="T9" s="71"/>
      <c r="U9" s="63">
        <v>1.51960335148007</v>
      </c>
      <c r="V9" s="71"/>
      <c r="W9" s="63">
        <v>1.3141835850100314</v>
      </c>
      <c r="X9" s="71"/>
      <c r="Y9" s="63">
        <v>1.33960675982443</v>
      </c>
      <c r="Z9" s="71"/>
      <c r="AA9" s="63">
        <v>1.4983720336338546</v>
      </c>
      <c r="AB9" s="71"/>
      <c r="AC9" s="63">
        <v>1.6274177482286767</v>
      </c>
      <c r="AD9" s="71"/>
      <c r="AE9" s="63">
        <v>1.9739643244990779</v>
      </c>
      <c r="AF9" s="71"/>
      <c r="AG9" s="63">
        <v>1.713501566490705</v>
      </c>
      <c r="AH9" s="71"/>
      <c r="AI9" s="63">
        <v>1.6840241515551524</v>
      </c>
      <c r="AJ9" s="71"/>
      <c r="AK9" s="63">
        <v>1.5241002600558717</v>
      </c>
      <c r="AL9" s="71"/>
      <c r="AM9" s="63">
        <v>1.963048878636009</v>
      </c>
      <c r="AN9" s="71"/>
      <c r="AO9" s="63">
        <v>-100</v>
      </c>
      <c r="AP9" s="71"/>
      <c r="AQ9" s="63" t="e">
        <v>#DIV/0!</v>
      </c>
      <c r="AR9" s="71"/>
      <c r="AS9" s="63" t="e">
        <v>#DIV/0!</v>
      </c>
      <c r="AT9" s="71"/>
      <c r="AU9" s="63" t="e">
        <v>#DIV/0!</v>
      </c>
      <c r="AV9" s="71"/>
      <c r="AW9" s="63" t="e">
        <v>#DIV/0!</v>
      </c>
      <c r="AX9" s="71"/>
      <c r="AY9" s="63" t="e">
        <v>#DIV/0!</v>
      </c>
      <c r="AZ9" s="71"/>
      <c r="BA9" s="63" t="e">
        <v>#DIV/0!</v>
      </c>
    </row>
    <row r="10" spans="1:53" ht="12.75" customHeight="1">
      <c r="A10" s="78" t="s">
        <v>67</v>
      </c>
      <c r="B10" s="18"/>
      <c r="C10" s="10"/>
      <c r="D10" s="19"/>
      <c r="E10" s="63">
        <v>5.515107367045258</v>
      </c>
      <c r="F10" s="71"/>
      <c r="G10" s="63">
        <v>6.234579749641522</v>
      </c>
      <c r="H10" s="71"/>
      <c r="I10" s="63">
        <v>7.434513125963105</v>
      </c>
      <c r="J10" s="63"/>
      <c r="K10" s="63">
        <v>-73.75061983321542</v>
      </c>
      <c r="L10" s="63"/>
      <c r="M10" s="63">
        <v>-100</v>
      </c>
      <c r="N10" s="71"/>
      <c r="O10" s="63">
        <v>1.3280461558643708</v>
      </c>
      <c r="P10" s="71"/>
      <c r="Q10" s="63">
        <v>1.5150656717313193</v>
      </c>
      <c r="R10" s="71"/>
      <c r="S10" s="63">
        <v>1.696656916142203</v>
      </c>
      <c r="T10" s="71"/>
      <c r="U10" s="63">
        <v>1.6369954820467658</v>
      </c>
      <c r="V10" s="71"/>
      <c r="W10" s="63">
        <v>1.3808083721071895</v>
      </c>
      <c r="X10" s="71"/>
      <c r="Y10" s="63">
        <v>1.4089401683228253</v>
      </c>
      <c r="Z10" s="71"/>
      <c r="AA10" s="63">
        <v>1.559934123440132</v>
      </c>
      <c r="AB10" s="71"/>
      <c r="AC10" s="63">
        <v>1.6929643314278042</v>
      </c>
      <c r="AD10" s="71"/>
      <c r="AE10" s="63">
        <v>2.0486705466820965</v>
      </c>
      <c r="AF10" s="71"/>
      <c r="AG10" s="63">
        <v>1.8768592150397723</v>
      </c>
      <c r="AH10" s="71"/>
      <c r="AI10" s="63">
        <v>1.8728848171927215</v>
      </c>
      <c r="AJ10" s="71"/>
      <c r="AK10" s="63">
        <v>1.7438135861176152</v>
      </c>
      <c r="AL10" s="71"/>
      <c r="AM10" s="63">
        <v>2.2326520432154995</v>
      </c>
      <c r="AN10" s="71"/>
      <c r="AO10" s="63">
        <v>-100</v>
      </c>
      <c r="AP10" s="71"/>
      <c r="AQ10" s="63" t="e">
        <v>#DIV/0!</v>
      </c>
      <c r="AR10" s="71"/>
      <c r="AS10" s="63" t="e">
        <v>#DIV/0!</v>
      </c>
      <c r="AT10" s="71"/>
      <c r="AU10" s="63" t="e">
        <v>#DIV/0!</v>
      </c>
      <c r="AV10" s="71"/>
      <c r="AW10" s="63" t="e">
        <v>#DIV/0!</v>
      </c>
      <c r="AX10" s="71"/>
      <c r="AY10" s="63" t="e">
        <v>#DIV/0!</v>
      </c>
      <c r="AZ10" s="71"/>
      <c r="BA10" s="63" t="e">
        <v>#DIV/0!</v>
      </c>
    </row>
    <row r="11" spans="1:53" ht="12.75" customHeight="1">
      <c r="A11" s="78" t="s">
        <v>68</v>
      </c>
      <c r="B11" s="18"/>
      <c r="C11" s="10"/>
      <c r="D11" s="19"/>
      <c r="E11" s="63">
        <v>3.15196749303277</v>
      </c>
      <c r="F11" s="71"/>
      <c r="G11" s="63">
        <v>6.311661735215912</v>
      </c>
      <c r="H11" s="71"/>
      <c r="I11" s="63">
        <v>3.7033242239530306</v>
      </c>
      <c r="J11" s="63"/>
      <c r="K11" s="63">
        <v>-74.50571342959645</v>
      </c>
      <c r="L11" s="63"/>
      <c r="M11" s="63">
        <v>-100</v>
      </c>
      <c r="N11" s="71"/>
      <c r="O11" s="63">
        <v>0.6164478837973775</v>
      </c>
      <c r="P11" s="71"/>
      <c r="Q11" s="63">
        <v>0.9539332465018813</v>
      </c>
      <c r="R11" s="71"/>
      <c r="S11" s="63">
        <v>1.39251272145422</v>
      </c>
      <c r="T11" s="71"/>
      <c r="U11" s="63">
        <v>1.7700499026117145</v>
      </c>
      <c r="V11" s="71"/>
      <c r="W11" s="63">
        <v>1.8517225000698412</v>
      </c>
      <c r="X11" s="71"/>
      <c r="Y11" s="63">
        <v>1.5547097349380978</v>
      </c>
      <c r="Z11" s="71"/>
      <c r="AA11" s="63">
        <v>1.2702421631258343</v>
      </c>
      <c r="AB11" s="71"/>
      <c r="AC11" s="63">
        <v>1.0229189866833854</v>
      </c>
      <c r="AD11" s="71"/>
      <c r="AE11" s="63">
        <v>0.7947352092780635</v>
      </c>
      <c r="AF11" s="71"/>
      <c r="AG11" s="63">
        <v>0.7007157778927464</v>
      </c>
      <c r="AH11" s="71"/>
      <c r="AI11" s="63">
        <v>0.7049443653224685</v>
      </c>
      <c r="AJ11" s="71"/>
      <c r="AK11" s="63">
        <v>0.7897710761680221</v>
      </c>
      <c r="AL11" s="71"/>
      <c r="AM11" s="63">
        <v>0.8489345071054144</v>
      </c>
      <c r="AN11" s="71"/>
      <c r="AO11" s="63">
        <v>-100</v>
      </c>
      <c r="AP11" s="71"/>
      <c r="AQ11" s="63" t="e">
        <v>#DIV/0!</v>
      </c>
      <c r="AR11" s="71"/>
      <c r="AS11" s="63" t="e">
        <v>#DIV/0!</v>
      </c>
      <c r="AT11" s="71"/>
      <c r="AU11" s="63" t="e">
        <v>#DIV/0!</v>
      </c>
      <c r="AV11" s="71"/>
      <c r="AW11" s="63" t="e">
        <v>#DIV/0!</v>
      </c>
      <c r="AX11" s="71"/>
      <c r="AY11" s="63" t="e">
        <v>#DIV/0!</v>
      </c>
      <c r="AZ11" s="71"/>
      <c r="BA11" s="63" t="e">
        <v>#DIV/0!</v>
      </c>
    </row>
    <row r="12" spans="1:53" ht="12.75" customHeight="1">
      <c r="A12" s="78" t="s">
        <v>69</v>
      </c>
      <c r="B12" s="18"/>
      <c r="C12" s="10"/>
      <c r="D12" s="19"/>
      <c r="E12" s="63">
        <v>3.9773915053804565</v>
      </c>
      <c r="F12" s="71"/>
      <c r="G12" s="63">
        <v>4.665833096205674</v>
      </c>
      <c r="H12" s="71"/>
      <c r="I12" s="63">
        <v>5.5043550606193925</v>
      </c>
      <c r="J12" s="63"/>
      <c r="K12" s="63">
        <v>-74.37157475378673</v>
      </c>
      <c r="L12" s="63"/>
      <c r="M12" s="63">
        <v>-100</v>
      </c>
      <c r="N12" s="71"/>
      <c r="O12" s="63">
        <v>0.7968103715777275</v>
      </c>
      <c r="P12" s="71"/>
      <c r="Q12" s="63">
        <v>0.9749951863400774</v>
      </c>
      <c r="R12" s="71"/>
      <c r="S12" s="63">
        <v>1.2006034984820335</v>
      </c>
      <c r="T12" s="71"/>
      <c r="U12" s="63">
        <v>1.1186318636829506</v>
      </c>
      <c r="V12" s="71"/>
      <c r="W12" s="63">
        <v>1.0699982784647455</v>
      </c>
      <c r="X12" s="71"/>
      <c r="Y12" s="63">
        <v>1.0981624768662934</v>
      </c>
      <c r="Z12" s="71"/>
      <c r="AA12" s="63">
        <v>1.29989207616934</v>
      </c>
      <c r="AB12" s="71"/>
      <c r="AC12" s="63">
        <v>1.4298147719586929</v>
      </c>
      <c r="AD12" s="71"/>
      <c r="AE12" s="63">
        <v>1.767284346509146</v>
      </c>
      <c r="AF12" s="71"/>
      <c r="AG12" s="63">
        <v>1.1980066248367116</v>
      </c>
      <c r="AH12" s="71"/>
      <c r="AI12" s="63">
        <v>1.0760800668569548</v>
      </c>
      <c r="AJ12" s="71"/>
      <c r="AK12" s="63">
        <v>0.79511020951466</v>
      </c>
      <c r="AL12" s="71"/>
      <c r="AM12" s="63">
        <v>1.0680149317017218</v>
      </c>
      <c r="AN12" s="71"/>
      <c r="AO12" s="63">
        <v>-100</v>
      </c>
      <c r="AP12" s="71"/>
      <c r="AQ12" s="63" t="e">
        <v>#DIV/0!</v>
      </c>
      <c r="AR12" s="71"/>
      <c r="AS12" s="63" t="e">
        <v>#DIV/0!</v>
      </c>
      <c r="AT12" s="71"/>
      <c r="AU12" s="63" t="e">
        <v>#DIV/0!</v>
      </c>
      <c r="AV12" s="71"/>
      <c r="AW12" s="63" t="e">
        <v>#DIV/0!</v>
      </c>
      <c r="AX12" s="71"/>
      <c r="AY12" s="63" t="e">
        <v>#DIV/0!</v>
      </c>
      <c r="AZ12" s="71"/>
      <c r="BA12" s="63" t="e">
        <v>#DIV/0!</v>
      </c>
    </row>
    <row r="13" spans="1:53" ht="12.75" customHeight="1">
      <c r="A13" s="7" t="s">
        <v>10</v>
      </c>
      <c r="B13" s="18"/>
      <c r="C13" s="10" t="s">
        <v>93</v>
      </c>
      <c r="D13" s="19"/>
      <c r="E13" s="63">
        <v>7.403989518551168</v>
      </c>
      <c r="F13" s="71"/>
      <c r="G13" s="63">
        <v>10.55776091586349</v>
      </c>
      <c r="H13" s="71"/>
      <c r="I13" s="63">
        <v>12.267486859366494</v>
      </c>
      <c r="J13" s="63"/>
      <c r="K13" s="63">
        <v>-72.89633034724798</v>
      </c>
      <c r="L13" s="63"/>
      <c r="M13" s="63">
        <v>-100</v>
      </c>
      <c r="N13" s="71"/>
      <c r="O13" s="63">
        <v>1.5005026532635135</v>
      </c>
      <c r="P13" s="71"/>
      <c r="Q13" s="63">
        <v>2.266679419770723</v>
      </c>
      <c r="R13" s="71"/>
      <c r="S13" s="63">
        <v>2.254528893013563</v>
      </c>
      <c r="T13" s="71"/>
      <c r="U13" s="63">
        <v>2.2543978875293247</v>
      </c>
      <c r="V13" s="71"/>
      <c r="W13" s="63">
        <v>2.2431326896418247</v>
      </c>
      <c r="X13" s="71"/>
      <c r="Y13" s="63">
        <v>2.5351412040642174</v>
      </c>
      <c r="Z13" s="71"/>
      <c r="AA13" s="63">
        <v>3.531468610736521</v>
      </c>
      <c r="AB13" s="71"/>
      <c r="AC13" s="63">
        <v>3.3669165685101365</v>
      </c>
      <c r="AD13" s="71"/>
      <c r="AE13" s="63">
        <v>2.6767264173799044</v>
      </c>
      <c r="AF13" s="71"/>
      <c r="AG13" s="63">
        <v>2.8561782516015377</v>
      </c>
      <c r="AH13" s="71"/>
      <c r="AI13" s="63">
        <v>2.6031192718100726</v>
      </c>
      <c r="AJ13" s="71"/>
      <c r="AK13" s="63">
        <v>2.8545861218019164</v>
      </c>
      <c r="AL13" s="71"/>
      <c r="AM13" s="63">
        <v>4.107712678870712</v>
      </c>
      <c r="AN13" s="71"/>
      <c r="AO13" s="63">
        <v>-100</v>
      </c>
      <c r="AP13" s="71"/>
      <c r="AQ13" s="63" t="e">
        <v>#DIV/0!</v>
      </c>
      <c r="AR13" s="71"/>
      <c r="AS13" s="63" t="e">
        <v>#DIV/0!</v>
      </c>
      <c r="AT13" s="71"/>
      <c r="AU13" s="63" t="e">
        <v>#DIV/0!</v>
      </c>
      <c r="AV13" s="71"/>
      <c r="AW13" s="63" t="e">
        <v>#DIV/0!</v>
      </c>
      <c r="AX13" s="71"/>
      <c r="AY13" s="63" t="e">
        <v>#DIV/0!</v>
      </c>
      <c r="AZ13" s="71"/>
      <c r="BA13" s="63" t="e">
        <v>#DIV/0!</v>
      </c>
    </row>
    <row r="14" spans="1:53" ht="12.75" customHeight="1">
      <c r="A14" s="8" t="s">
        <v>11</v>
      </c>
      <c r="B14" s="18"/>
      <c r="C14" s="10"/>
      <c r="D14" s="19"/>
      <c r="E14" s="63">
        <v>12.740456703116521</v>
      </c>
      <c r="F14" s="71"/>
      <c r="G14" s="63">
        <v>13.135786437681896</v>
      </c>
      <c r="H14" s="71"/>
      <c r="I14" s="63">
        <v>11.441235531140382</v>
      </c>
      <c r="J14" s="63"/>
      <c r="K14" s="63">
        <v>-73.36061649561358</v>
      </c>
      <c r="L14" s="63"/>
      <c r="M14" s="63">
        <v>-100</v>
      </c>
      <c r="N14" s="71"/>
      <c r="O14" s="63">
        <v>3.0243205952814156</v>
      </c>
      <c r="P14" s="71"/>
      <c r="Q14" s="63">
        <v>4.193629201624671</v>
      </c>
      <c r="R14" s="71"/>
      <c r="S14" s="63">
        <v>4.427646202682212</v>
      </c>
      <c r="T14" s="71"/>
      <c r="U14" s="63">
        <v>3.9280428308901216</v>
      </c>
      <c r="V14" s="71"/>
      <c r="W14" s="63">
        <v>2.7450943421796214</v>
      </c>
      <c r="X14" s="71"/>
      <c r="Y14" s="63">
        <v>2.1299925104458106</v>
      </c>
      <c r="Z14" s="71"/>
      <c r="AA14" s="63">
        <v>2.6363015637002274</v>
      </c>
      <c r="AB14" s="71"/>
      <c r="AC14" s="63">
        <v>2.9802161441778274</v>
      </c>
      <c r="AD14" s="71"/>
      <c r="AE14" s="63">
        <v>2.7358143745404684</v>
      </c>
      <c r="AF14" s="71"/>
      <c r="AG14" s="63">
        <v>2.9962897366617947</v>
      </c>
      <c r="AH14" s="71"/>
      <c r="AI14" s="63">
        <v>2.851436512686223</v>
      </c>
      <c r="AJ14" s="71"/>
      <c r="AK14" s="63">
        <v>1.9470731176308043</v>
      </c>
      <c r="AL14" s="71"/>
      <c r="AM14" s="63">
        <v>2.843210439900612</v>
      </c>
      <c r="AN14" s="71"/>
      <c r="AO14" s="63">
        <v>-100</v>
      </c>
      <c r="AP14" s="71"/>
      <c r="AQ14" s="63" t="e">
        <v>#DIV/0!</v>
      </c>
      <c r="AR14" s="71"/>
      <c r="AS14" s="63" t="e">
        <v>#DIV/0!</v>
      </c>
      <c r="AT14" s="71"/>
      <c r="AU14" s="63" t="e">
        <v>#DIV/0!</v>
      </c>
      <c r="AV14" s="71"/>
      <c r="AW14" s="63" t="e">
        <v>#DIV/0!</v>
      </c>
      <c r="AX14" s="71"/>
      <c r="AY14" s="63" t="e">
        <v>#DIV/0!</v>
      </c>
      <c r="AZ14" s="71"/>
      <c r="BA14" s="63" t="e">
        <v>#DIV/0!</v>
      </c>
    </row>
    <row r="15" spans="1:53" ht="12.75" customHeight="1">
      <c r="A15" s="8" t="s">
        <v>12</v>
      </c>
      <c r="B15" s="18"/>
      <c r="C15" s="10"/>
      <c r="D15" s="19"/>
      <c r="E15" s="63">
        <v>4.652883099923755</v>
      </c>
      <c r="F15" s="71"/>
      <c r="G15" s="63">
        <v>9.126003794500836</v>
      </c>
      <c r="H15" s="71"/>
      <c r="I15" s="63">
        <v>12.743222905289663</v>
      </c>
      <c r="J15" s="63"/>
      <c r="K15" s="63">
        <v>-72.63209246022213</v>
      </c>
      <c r="L15" s="63"/>
      <c r="M15" s="63">
        <v>-100</v>
      </c>
      <c r="N15" s="71"/>
      <c r="O15" s="63">
        <v>0.7098281403101092</v>
      </c>
      <c r="P15" s="71"/>
      <c r="Q15" s="63">
        <v>1.2438505964611934</v>
      </c>
      <c r="R15" s="71"/>
      <c r="S15" s="63">
        <v>1.067426327776766</v>
      </c>
      <c r="T15" s="71"/>
      <c r="U15" s="63">
        <v>1.3097440686677286</v>
      </c>
      <c r="V15" s="71"/>
      <c r="W15" s="63">
        <v>1.9524886468738512</v>
      </c>
      <c r="X15" s="71"/>
      <c r="Y15" s="63">
        <v>2.771552700627544</v>
      </c>
      <c r="Z15" s="71"/>
      <c r="AA15" s="63">
        <v>4.0505537764738975</v>
      </c>
      <c r="AB15" s="71"/>
      <c r="AC15" s="63">
        <v>3.588106715984707</v>
      </c>
      <c r="AD15" s="71"/>
      <c r="AE15" s="63">
        <v>2.6431268250154183</v>
      </c>
      <c r="AF15" s="71"/>
      <c r="AG15" s="63">
        <v>2.7764337471378076</v>
      </c>
      <c r="AH15" s="71"/>
      <c r="AI15" s="63">
        <v>2.4614870924916765</v>
      </c>
      <c r="AJ15" s="71"/>
      <c r="AK15" s="63">
        <v>3.374172345531745</v>
      </c>
      <c r="AL15" s="71"/>
      <c r="AM15" s="63">
        <v>4.821694393962095</v>
      </c>
      <c r="AN15" s="71"/>
      <c r="AO15" s="63">
        <v>-100</v>
      </c>
      <c r="AP15" s="71"/>
      <c r="AQ15" s="63" t="e">
        <v>#DIV/0!</v>
      </c>
      <c r="AR15" s="71"/>
      <c r="AS15" s="63" t="e">
        <v>#DIV/0!</v>
      </c>
      <c r="AT15" s="71"/>
      <c r="AU15" s="63" t="e">
        <v>#DIV/0!</v>
      </c>
      <c r="AV15" s="71"/>
      <c r="AW15" s="63" t="e">
        <v>#DIV/0!</v>
      </c>
      <c r="AX15" s="71"/>
      <c r="AY15" s="63" t="e">
        <v>#DIV/0!</v>
      </c>
      <c r="AZ15" s="71"/>
      <c r="BA15" s="63" t="e">
        <v>#DIV/0!</v>
      </c>
    </row>
    <row r="16" spans="1:53" ht="12.75" customHeight="1">
      <c r="A16" s="7" t="s">
        <v>13</v>
      </c>
      <c r="B16" s="18"/>
      <c r="C16" s="10" t="s">
        <v>94</v>
      </c>
      <c r="D16" s="19"/>
      <c r="E16" s="63">
        <v>-0.05322424164176589</v>
      </c>
      <c r="F16" s="71"/>
      <c r="G16" s="63">
        <v>0.10613701223130603</v>
      </c>
      <c r="H16" s="71"/>
      <c r="I16" s="63">
        <v>0.06009414162435559</v>
      </c>
      <c r="J16" s="63"/>
      <c r="K16" s="63">
        <v>-0.25499448319066537</v>
      </c>
      <c r="L16" s="63"/>
      <c r="M16" s="63">
        <v>-0.29666567527052795</v>
      </c>
      <c r="N16" s="71"/>
      <c r="O16" s="100" t="s">
        <v>91</v>
      </c>
      <c r="P16" s="71"/>
      <c r="Q16" s="100" t="s">
        <v>91</v>
      </c>
      <c r="R16" s="71"/>
      <c r="S16" s="100" t="s">
        <v>91</v>
      </c>
      <c r="T16" s="71"/>
      <c r="U16" s="100" t="s">
        <v>91</v>
      </c>
      <c r="V16" s="71"/>
      <c r="W16" s="100" t="s">
        <v>91</v>
      </c>
      <c r="X16" s="71"/>
      <c r="Y16" s="100" t="s">
        <v>91</v>
      </c>
      <c r="Z16" s="71"/>
      <c r="AA16" s="100" t="s">
        <v>91</v>
      </c>
      <c r="AB16" s="71"/>
      <c r="AC16" s="100" t="s">
        <v>91</v>
      </c>
      <c r="AD16" s="71"/>
      <c r="AE16" s="100" t="s">
        <v>91</v>
      </c>
      <c r="AF16" s="71"/>
      <c r="AG16" s="100" t="s">
        <v>91</v>
      </c>
      <c r="AH16" s="71"/>
      <c r="AI16" s="100" t="s">
        <v>91</v>
      </c>
      <c r="AJ16" s="71"/>
      <c r="AK16" s="100" t="s">
        <v>91</v>
      </c>
      <c r="AL16" s="71"/>
      <c r="AM16" s="100" t="s">
        <v>91</v>
      </c>
      <c r="AN16" s="71"/>
      <c r="AO16" s="100" t="s">
        <v>91</v>
      </c>
      <c r="AP16" s="71"/>
      <c r="AQ16" s="100" t="s">
        <v>91</v>
      </c>
      <c r="AR16" s="71"/>
      <c r="AS16" s="100" t="s">
        <v>91</v>
      </c>
      <c r="AT16" s="71"/>
      <c r="AU16" s="100" t="s">
        <v>91</v>
      </c>
      <c r="AV16" s="71"/>
      <c r="AW16" s="100" t="s">
        <v>91</v>
      </c>
      <c r="AX16" s="71"/>
      <c r="AY16" s="100" t="s">
        <v>91</v>
      </c>
      <c r="AZ16" s="71"/>
      <c r="BA16" s="100" t="s">
        <v>91</v>
      </c>
    </row>
    <row r="17" spans="1:53" ht="12.75" customHeight="1">
      <c r="A17" s="7" t="s">
        <v>70</v>
      </c>
      <c r="B17" s="18"/>
      <c r="C17" s="10"/>
      <c r="D17" s="19"/>
      <c r="E17" s="63">
        <v>5.534755729351074</v>
      </c>
      <c r="F17" s="71"/>
      <c r="G17" s="63">
        <v>6.938773968026008</v>
      </c>
      <c r="H17" s="71"/>
      <c r="I17" s="63">
        <v>8.187332652136856</v>
      </c>
      <c r="J17" s="63"/>
      <c r="K17" s="63">
        <v>-74.24345121723954</v>
      </c>
      <c r="L17" s="63"/>
      <c r="M17" s="63">
        <v>-101.09709321178539</v>
      </c>
      <c r="N17" s="71"/>
      <c r="O17" s="100" t="s">
        <v>91</v>
      </c>
      <c r="P17" s="71"/>
      <c r="Q17" s="100" t="s">
        <v>91</v>
      </c>
      <c r="R17" s="71"/>
      <c r="S17" s="100" t="s">
        <v>91</v>
      </c>
      <c r="T17" s="71"/>
      <c r="U17" s="100" t="s">
        <v>91</v>
      </c>
      <c r="V17" s="71"/>
      <c r="W17" s="100" t="s">
        <v>91</v>
      </c>
      <c r="X17" s="71"/>
      <c r="Y17" s="100" t="s">
        <v>91</v>
      </c>
      <c r="Z17" s="71"/>
      <c r="AA17" s="100" t="s">
        <v>91</v>
      </c>
      <c r="AB17" s="71"/>
      <c r="AC17" s="100" t="s">
        <v>91</v>
      </c>
      <c r="AD17" s="71"/>
      <c r="AE17" s="100" t="s">
        <v>91</v>
      </c>
      <c r="AF17" s="71"/>
      <c r="AG17" s="100" t="s">
        <v>91</v>
      </c>
      <c r="AH17" s="71"/>
      <c r="AI17" s="100" t="s">
        <v>91</v>
      </c>
      <c r="AJ17" s="71"/>
      <c r="AK17" s="100" t="s">
        <v>91</v>
      </c>
      <c r="AL17" s="71"/>
      <c r="AM17" s="100" t="s">
        <v>91</v>
      </c>
      <c r="AN17" s="71"/>
      <c r="AO17" s="100" t="s">
        <v>91</v>
      </c>
      <c r="AP17" s="71"/>
      <c r="AQ17" s="100" t="s">
        <v>91</v>
      </c>
      <c r="AR17" s="71"/>
      <c r="AS17" s="100" t="s">
        <v>91</v>
      </c>
      <c r="AT17" s="71"/>
      <c r="AU17" s="100" t="s">
        <v>91</v>
      </c>
      <c r="AV17" s="71"/>
      <c r="AW17" s="100" t="s">
        <v>91</v>
      </c>
      <c r="AX17" s="71"/>
      <c r="AY17" s="100" t="s">
        <v>91</v>
      </c>
      <c r="AZ17" s="71"/>
      <c r="BA17" s="100" t="s">
        <v>91</v>
      </c>
    </row>
    <row r="18" spans="1:53" ht="12.75" customHeight="1">
      <c r="A18" s="7" t="s">
        <v>15</v>
      </c>
      <c r="B18" s="18"/>
      <c r="C18" s="10" t="s">
        <v>38</v>
      </c>
      <c r="D18" s="19"/>
      <c r="E18" s="63">
        <v>18.7629736912168</v>
      </c>
      <c r="F18" s="71"/>
      <c r="G18" s="63">
        <v>7.773108380433902</v>
      </c>
      <c r="H18" s="71"/>
      <c r="I18" s="63">
        <v>8.908155210517332</v>
      </c>
      <c r="J18" s="63"/>
      <c r="K18" s="63">
        <v>-72.24529444192639</v>
      </c>
      <c r="L18" s="63"/>
      <c r="M18" s="63">
        <v>-100</v>
      </c>
      <c r="N18" s="71"/>
      <c r="O18" s="63">
        <v>4.124183367363754</v>
      </c>
      <c r="P18" s="71"/>
      <c r="Q18" s="63">
        <v>5.851517160744857</v>
      </c>
      <c r="R18" s="71"/>
      <c r="S18" s="63">
        <v>5.23411879407929</v>
      </c>
      <c r="T18" s="71"/>
      <c r="U18" s="63">
        <v>2.749131164634866</v>
      </c>
      <c r="V18" s="71"/>
      <c r="W18" s="63">
        <v>1.0656978879777235</v>
      </c>
      <c r="X18" s="71"/>
      <c r="Y18" s="63">
        <v>1.0107035819862498</v>
      </c>
      <c r="Z18" s="71"/>
      <c r="AA18" s="63">
        <v>0.008468144678430711</v>
      </c>
      <c r="AB18" s="71"/>
      <c r="AC18" s="63">
        <v>-0.8292512854212952</v>
      </c>
      <c r="AD18" s="71"/>
      <c r="AE18" s="63">
        <v>1.5949143438539481</v>
      </c>
      <c r="AF18" s="71"/>
      <c r="AG18" s="63">
        <v>4.5873156979245655</v>
      </c>
      <c r="AH18" s="71"/>
      <c r="AI18" s="63">
        <v>5.510867233745564</v>
      </c>
      <c r="AJ18" s="71"/>
      <c r="AK18" s="63">
        <v>4.615977920641989</v>
      </c>
      <c r="AL18" s="71"/>
      <c r="AM18" s="63">
        <v>3.4707424477483206</v>
      </c>
      <c r="AN18" s="71"/>
      <c r="AO18" s="63">
        <v>-100</v>
      </c>
      <c r="AP18" s="71"/>
      <c r="AQ18" s="63" t="e">
        <v>#DIV/0!</v>
      </c>
      <c r="AR18" s="71"/>
      <c r="AS18" s="63" t="e">
        <v>#DIV/0!</v>
      </c>
      <c r="AT18" s="71"/>
      <c r="AU18" s="63" t="e">
        <v>#DIV/0!</v>
      </c>
      <c r="AV18" s="71"/>
      <c r="AW18" s="63" t="e">
        <v>#DIV/0!</v>
      </c>
      <c r="AX18" s="71"/>
      <c r="AY18" s="63" t="e">
        <v>#DIV/0!</v>
      </c>
      <c r="AZ18" s="71"/>
      <c r="BA18" s="63" t="e">
        <v>#DIV/0!</v>
      </c>
    </row>
    <row r="19" spans="1:53" ht="12.75" customHeight="1">
      <c r="A19" s="78" t="s">
        <v>161</v>
      </c>
      <c r="B19" s="18"/>
      <c r="C19" s="10" t="s">
        <v>24</v>
      </c>
      <c r="D19" s="19"/>
      <c r="E19" s="63">
        <v>20.307154169346475</v>
      </c>
      <c r="F19" s="71"/>
      <c r="G19" s="63">
        <v>5.2551099509586585</v>
      </c>
      <c r="H19" s="71"/>
      <c r="I19" s="63">
        <v>6.279350777635395</v>
      </c>
      <c r="J19" s="63"/>
      <c r="K19" s="63">
        <v>-71.88385754014493</v>
      </c>
      <c r="L19" s="63"/>
      <c r="M19" s="63">
        <v>-100</v>
      </c>
      <c r="N19" s="71"/>
      <c r="O19" s="63">
        <v>4.281270095268508</v>
      </c>
      <c r="P19" s="71"/>
      <c r="Q19" s="63">
        <v>6.745215038951935</v>
      </c>
      <c r="R19" s="71"/>
      <c r="S19" s="63">
        <v>5.990463399625012</v>
      </c>
      <c r="T19" s="71"/>
      <c r="U19" s="63">
        <v>2.5801984095526587</v>
      </c>
      <c r="V19" s="71"/>
      <c r="W19" s="63">
        <v>0.20846067715172278</v>
      </c>
      <c r="X19" s="71"/>
      <c r="Y19" s="63">
        <v>0.07041542941159662</v>
      </c>
      <c r="Z19" s="71"/>
      <c r="AA19" s="63">
        <v>-1.4322133610667587</v>
      </c>
      <c r="AB19" s="71"/>
      <c r="AC19" s="63">
        <v>-2.8438658903177427</v>
      </c>
      <c r="AD19" s="71"/>
      <c r="AE19" s="63">
        <v>0.5412949212487694</v>
      </c>
      <c r="AF19" s="71"/>
      <c r="AG19" s="63">
        <v>5.09870852963874</v>
      </c>
      <c r="AH19" s="71"/>
      <c r="AI19" s="63">
        <v>6.670769443925795</v>
      </c>
      <c r="AJ19" s="71"/>
      <c r="AK19" s="63">
        <v>5.2425311473718095</v>
      </c>
      <c r="AL19" s="71"/>
      <c r="AM19" s="63">
        <v>3.706465091027522</v>
      </c>
      <c r="AN19" s="71"/>
      <c r="AO19" s="63">
        <v>-100</v>
      </c>
      <c r="AP19" s="71"/>
      <c r="AQ19" s="63" t="e">
        <v>#DIV/0!</v>
      </c>
      <c r="AR19" s="71"/>
      <c r="AS19" s="63" t="e">
        <v>#DIV/0!</v>
      </c>
      <c r="AT19" s="71"/>
      <c r="AU19" s="63" t="e">
        <v>#DIV/0!</v>
      </c>
      <c r="AV19" s="71"/>
      <c r="AW19" s="63" t="e">
        <v>#DIV/0!</v>
      </c>
      <c r="AX19" s="71"/>
      <c r="AY19" s="63" t="e">
        <v>#DIV/0!</v>
      </c>
      <c r="AZ19" s="71"/>
      <c r="BA19" s="63" t="e">
        <v>#DIV/0!</v>
      </c>
    </row>
    <row r="20" spans="1:53" ht="12.75" customHeight="1">
      <c r="A20" s="78" t="s">
        <v>71</v>
      </c>
      <c r="B20" s="18"/>
      <c r="C20" s="10" t="s">
        <v>25</v>
      </c>
      <c r="D20" s="19"/>
      <c r="E20" s="63">
        <v>15.10398938245119</v>
      </c>
      <c r="F20" s="71"/>
      <c r="G20" s="63">
        <v>14.009293835195136</v>
      </c>
      <c r="H20" s="71"/>
      <c r="I20" s="63">
        <v>14.918851427014456</v>
      </c>
      <c r="J20" s="63"/>
      <c r="K20" s="63">
        <v>-73.00958167943445</v>
      </c>
      <c r="L20" s="63"/>
      <c r="M20" s="63">
        <v>-100</v>
      </c>
      <c r="N20" s="71"/>
      <c r="O20" s="63">
        <v>3.749916696285771</v>
      </c>
      <c r="P20" s="71"/>
      <c r="Q20" s="63">
        <v>3.7113339979792936</v>
      </c>
      <c r="R20" s="71"/>
      <c r="S20" s="63">
        <v>3.36987749008546</v>
      </c>
      <c r="T20" s="71"/>
      <c r="U20" s="63">
        <v>3.1760733477715464</v>
      </c>
      <c r="V20" s="71"/>
      <c r="W20" s="63">
        <v>3.219673368749243</v>
      </c>
      <c r="X20" s="71"/>
      <c r="Y20" s="63">
        <v>3.3044352747366723</v>
      </c>
      <c r="Z20" s="71"/>
      <c r="AA20" s="63">
        <v>3.4128351055863426</v>
      </c>
      <c r="AB20" s="71"/>
      <c r="AC20" s="63">
        <v>3.7082934926849553</v>
      </c>
      <c r="AD20" s="71"/>
      <c r="AE20" s="63">
        <v>3.8180678503135335</v>
      </c>
      <c r="AF20" s="71"/>
      <c r="AG20" s="63">
        <v>3.542326377654881</v>
      </c>
      <c r="AH20" s="71"/>
      <c r="AI20" s="63">
        <v>3.1050753645453177</v>
      </c>
      <c r="AJ20" s="71"/>
      <c r="AK20" s="63">
        <v>3.2714803201466136</v>
      </c>
      <c r="AL20" s="71"/>
      <c r="AM20" s="63">
        <v>2.955259568997115</v>
      </c>
      <c r="AN20" s="71"/>
      <c r="AO20" s="63">
        <v>-100</v>
      </c>
      <c r="AP20" s="71"/>
      <c r="AQ20" s="63" t="e">
        <v>#DIV/0!</v>
      </c>
      <c r="AR20" s="71"/>
      <c r="AS20" s="63" t="e">
        <v>#DIV/0!</v>
      </c>
      <c r="AT20" s="71"/>
      <c r="AU20" s="63" t="e">
        <v>#DIV/0!</v>
      </c>
      <c r="AV20" s="71"/>
      <c r="AW20" s="63" t="e">
        <v>#DIV/0!</v>
      </c>
      <c r="AX20" s="71"/>
      <c r="AY20" s="63" t="e">
        <v>#DIV/0!</v>
      </c>
      <c r="AZ20" s="71"/>
      <c r="BA20" s="63" t="e">
        <v>#DIV/0!</v>
      </c>
    </row>
    <row r="21" spans="1:53" ht="12.75" customHeight="1">
      <c r="A21" s="7" t="s">
        <v>16</v>
      </c>
      <c r="B21" s="18"/>
      <c r="C21" s="10" t="s">
        <v>35</v>
      </c>
      <c r="D21" s="19"/>
      <c r="E21" s="63">
        <v>16.940707614705673</v>
      </c>
      <c r="F21" s="71"/>
      <c r="G21" s="63">
        <v>10.372088050715877</v>
      </c>
      <c r="H21" s="71"/>
      <c r="I21" s="63">
        <v>13.398751969967515</v>
      </c>
      <c r="J21" s="63"/>
      <c r="K21" s="63">
        <v>-71.99473374430545</v>
      </c>
      <c r="L21" s="63"/>
      <c r="M21" s="63">
        <v>-100</v>
      </c>
      <c r="N21" s="71"/>
      <c r="O21" s="63">
        <v>4.4345866707044435</v>
      </c>
      <c r="P21" s="71"/>
      <c r="Q21" s="63">
        <v>6.073652673764496</v>
      </c>
      <c r="R21" s="71"/>
      <c r="S21" s="63">
        <v>5.153328965063753</v>
      </c>
      <c r="T21" s="71"/>
      <c r="U21" s="63">
        <v>3.015766034131806</v>
      </c>
      <c r="V21" s="71"/>
      <c r="W21" s="63">
        <v>1.4128040985434076</v>
      </c>
      <c r="X21" s="71"/>
      <c r="Y21" s="63">
        <v>1.7599254583417379</v>
      </c>
      <c r="Z21" s="71"/>
      <c r="AA21" s="63">
        <v>1.5570121848547114</v>
      </c>
      <c r="AB21" s="71"/>
      <c r="AC21" s="63">
        <v>1.183360309304815</v>
      </c>
      <c r="AD21" s="71"/>
      <c r="AE21" s="63">
        <v>3.4848482302067385</v>
      </c>
      <c r="AF21" s="71"/>
      <c r="AG21" s="63">
        <v>4.8475164283847905</v>
      </c>
      <c r="AH21" s="71"/>
      <c r="AI21" s="63">
        <v>4.8709039450009595</v>
      </c>
      <c r="AJ21" s="71"/>
      <c r="AK21" s="63">
        <v>4.1416264132037695</v>
      </c>
      <c r="AL21" s="71"/>
      <c r="AM21" s="63">
        <v>4.996228817056925</v>
      </c>
      <c r="AN21" s="71"/>
      <c r="AO21" s="63">
        <v>-100</v>
      </c>
      <c r="AP21" s="71"/>
      <c r="AQ21" s="63" t="e">
        <v>#DIV/0!</v>
      </c>
      <c r="AR21" s="71"/>
      <c r="AS21" s="63" t="e">
        <v>#DIV/0!</v>
      </c>
      <c r="AT21" s="71"/>
      <c r="AU21" s="63" t="e">
        <v>#DIV/0!</v>
      </c>
      <c r="AV21" s="71"/>
      <c r="AW21" s="63" t="e">
        <v>#DIV/0!</v>
      </c>
      <c r="AX21" s="71"/>
      <c r="AY21" s="63" t="e">
        <v>#DIV/0!</v>
      </c>
      <c r="AZ21" s="71"/>
      <c r="BA21" s="63" t="e">
        <v>#DIV/0!</v>
      </c>
    </row>
    <row r="22" spans="1:53" ht="12.75" customHeight="1">
      <c r="A22" s="78" t="s">
        <v>162</v>
      </c>
      <c r="B22" s="18"/>
      <c r="C22" s="10" t="s">
        <v>36</v>
      </c>
      <c r="D22" s="19"/>
      <c r="E22" s="63">
        <v>16.98090363956808</v>
      </c>
      <c r="F22" s="71"/>
      <c r="G22" s="63">
        <v>9.330098483083905</v>
      </c>
      <c r="H22" s="71"/>
      <c r="I22" s="63">
        <v>13.039403586751686</v>
      </c>
      <c r="J22" s="63"/>
      <c r="K22" s="63">
        <v>-71.93865291737347</v>
      </c>
      <c r="L22" s="63"/>
      <c r="M22" s="63">
        <v>-100</v>
      </c>
      <c r="N22" s="71"/>
      <c r="O22" s="63">
        <v>4.614942782092957</v>
      </c>
      <c r="P22" s="71"/>
      <c r="Q22" s="63">
        <v>6.387898926404789</v>
      </c>
      <c r="R22" s="71"/>
      <c r="S22" s="63">
        <v>5.228144720664352</v>
      </c>
      <c r="T22" s="71"/>
      <c r="U22" s="63">
        <v>2.735401331314047</v>
      </c>
      <c r="V22" s="71"/>
      <c r="W22" s="63">
        <v>0.9159559182421173</v>
      </c>
      <c r="X22" s="71"/>
      <c r="Y22" s="63">
        <v>1.5269130203539483</v>
      </c>
      <c r="Z22" s="71"/>
      <c r="AA22" s="63">
        <v>1.3555951918635012</v>
      </c>
      <c r="AB22" s="71"/>
      <c r="AC22" s="63">
        <v>0.8437197534866048</v>
      </c>
      <c r="AD22" s="71"/>
      <c r="AE22" s="63">
        <v>3.5002992312059833</v>
      </c>
      <c r="AF22" s="71"/>
      <c r="AG22" s="63">
        <v>4.926518250196743</v>
      </c>
      <c r="AH22" s="71"/>
      <c r="AI22" s="63">
        <v>4.9008292676309795</v>
      </c>
      <c r="AJ22" s="71"/>
      <c r="AK22" s="63">
        <v>4.139715510737085</v>
      </c>
      <c r="AL22" s="71"/>
      <c r="AM22" s="63">
        <v>5.175133311718327</v>
      </c>
      <c r="AN22" s="71"/>
      <c r="AO22" s="63">
        <v>-100</v>
      </c>
      <c r="AP22" s="71"/>
      <c r="AQ22" s="63" t="e">
        <v>#DIV/0!</v>
      </c>
      <c r="AR22" s="71"/>
      <c r="AS22" s="63" t="e">
        <v>#DIV/0!</v>
      </c>
      <c r="AT22" s="71"/>
      <c r="AU22" s="63" t="e">
        <v>#DIV/0!</v>
      </c>
      <c r="AV22" s="71"/>
      <c r="AW22" s="63" t="e">
        <v>#DIV/0!</v>
      </c>
      <c r="AX22" s="71"/>
      <c r="AY22" s="63" t="e">
        <v>#DIV/0!</v>
      </c>
      <c r="AZ22" s="71"/>
      <c r="BA22" s="63" t="e">
        <v>#DIV/0!</v>
      </c>
    </row>
    <row r="23" spans="1:53" ht="12.75" customHeight="1">
      <c r="A23" s="79" t="s">
        <v>72</v>
      </c>
      <c r="B23" s="18"/>
      <c r="C23" s="10" t="s">
        <v>37</v>
      </c>
      <c r="D23" s="19"/>
      <c r="E23" s="74">
        <v>16.74118677664009</v>
      </c>
      <c r="F23" s="71"/>
      <c r="G23" s="74">
        <v>15.554827698760064</v>
      </c>
      <c r="H23" s="71"/>
      <c r="I23" s="74">
        <v>15.089828889660195</v>
      </c>
      <c r="J23" s="71"/>
      <c r="K23" s="74">
        <v>-72.25394567622283</v>
      </c>
      <c r="L23" s="71"/>
      <c r="M23" s="74">
        <v>-100</v>
      </c>
      <c r="N23" s="71"/>
      <c r="O23" s="74">
        <v>3.556688288139065</v>
      </c>
      <c r="P23" s="71"/>
      <c r="Q23" s="74">
        <v>4.528401572398688</v>
      </c>
      <c r="R23" s="71"/>
      <c r="S23" s="74">
        <v>4.7788909420987125</v>
      </c>
      <c r="T23" s="71"/>
      <c r="U23" s="74">
        <v>4.424952065047694</v>
      </c>
      <c r="V23" s="71"/>
      <c r="W23" s="74">
        <v>3.8696874308000506</v>
      </c>
      <c r="X23" s="71"/>
      <c r="Y23" s="74">
        <v>2.8793915617547183</v>
      </c>
      <c r="Z23" s="71"/>
      <c r="AA23" s="74">
        <v>2.511962434090109</v>
      </c>
      <c r="AB23" s="71"/>
      <c r="AC23" s="74">
        <v>2.7754860437427364</v>
      </c>
      <c r="AD23" s="71"/>
      <c r="AE23" s="74">
        <v>3.413780285242396</v>
      </c>
      <c r="AF23" s="71"/>
      <c r="AG23" s="74">
        <v>4.483838089691328</v>
      </c>
      <c r="AH23" s="71"/>
      <c r="AI23" s="74">
        <v>4.732561542374181</v>
      </c>
      <c r="AJ23" s="71"/>
      <c r="AK23" s="74">
        <v>4.150474557355621</v>
      </c>
      <c r="AL23" s="71"/>
      <c r="AM23" s="74">
        <v>4.167924254110922</v>
      </c>
      <c r="AN23" s="71"/>
      <c r="AO23" s="74">
        <v>-100</v>
      </c>
      <c r="AP23" s="71"/>
      <c r="AQ23" s="74" t="e">
        <v>#DIV/0!</v>
      </c>
      <c r="AR23" s="71"/>
      <c r="AS23" s="74" t="e">
        <v>#DIV/0!</v>
      </c>
      <c r="AT23" s="71"/>
      <c r="AU23" s="74" t="e">
        <v>#DIV/0!</v>
      </c>
      <c r="AV23" s="71"/>
      <c r="AW23" s="74" t="e">
        <v>#DIV/0!</v>
      </c>
      <c r="AX23" s="71"/>
      <c r="AY23" s="74" t="e">
        <v>#DIV/0!</v>
      </c>
      <c r="AZ23" s="71"/>
      <c r="BA23" s="74" t="e">
        <v>#DIV/0!</v>
      </c>
    </row>
    <row r="24" spans="1:53" s="12" customFormat="1" ht="12.75" customHeight="1">
      <c r="A24" s="30" t="s">
        <v>82</v>
      </c>
      <c r="B24" s="29"/>
      <c r="C24" s="105"/>
      <c r="D24" s="17"/>
      <c r="E24" s="75">
        <v>6.054293472734007</v>
      </c>
      <c r="F24" s="76"/>
      <c r="G24" s="75">
        <v>6.341878760231756</v>
      </c>
      <c r="H24" s="76"/>
      <c r="I24" s="75">
        <v>7.013735908928176</v>
      </c>
      <c r="J24" s="76"/>
      <c r="K24" s="75">
        <v>-73.75024884953294</v>
      </c>
      <c r="L24" s="76"/>
      <c r="M24" s="75">
        <v>-100</v>
      </c>
      <c r="N24" s="76"/>
      <c r="O24" s="75">
        <v>1.19916121969601</v>
      </c>
      <c r="P24" s="76"/>
      <c r="Q24" s="75">
        <v>1.5465359255396383</v>
      </c>
      <c r="R24" s="76"/>
      <c r="S24" s="75">
        <v>1.7715657618846414</v>
      </c>
      <c r="T24" s="76"/>
      <c r="U24" s="75">
        <v>1.6372388772753599</v>
      </c>
      <c r="V24" s="76"/>
      <c r="W24" s="75">
        <v>1.4773139785756007</v>
      </c>
      <c r="X24" s="76"/>
      <c r="Y24" s="75">
        <v>1.431612263550952</v>
      </c>
      <c r="Z24" s="76"/>
      <c r="AA24" s="75">
        <v>1.5507157267196758</v>
      </c>
      <c r="AB24" s="76"/>
      <c r="AC24" s="75">
        <v>1.492685451400444</v>
      </c>
      <c r="AD24" s="76"/>
      <c r="AE24" s="75">
        <v>1.6500786435045711</v>
      </c>
      <c r="AF24" s="76"/>
      <c r="AG24" s="75">
        <v>1.8968717012422864</v>
      </c>
      <c r="AH24" s="76"/>
      <c r="AI24" s="75">
        <v>2.0440005475509393</v>
      </c>
      <c r="AJ24" s="76"/>
      <c r="AK24" s="75">
        <v>1.9192041409172633</v>
      </c>
      <c r="AL24" s="76"/>
      <c r="AM24" s="75">
        <v>2.0144627214845556</v>
      </c>
      <c r="AN24" s="76"/>
      <c r="AO24" s="75">
        <v>-100</v>
      </c>
      <c r="AP24" s="76"/>
      <c r="AQ24" s="75" t="e">
        <v>#DIV/0!</v>
      </c>
      <c r="AR24" s="76"/>
      <c r="AS24" s="75" t="e">
        <v>#DIV/0!</v>
      </c>
      <c r="AT24" s="76"/>
      <c r="AU24" s="75" t="e">
        <v>#DIV/0!</v>
      </c>
      <c r="AV24" s="76"/>
      <c r="AW24" s="75" t="e">
        <v>#DIV/0!</v>
      </c>
      <c r="AX24" s="76"/>
      <c r="AY24" s="75" t="e">
        <v>#DIV/0!</v>
      </c>
      <c r="AZ24" s="76"/>
      <c r="BA24" s="75" t="e">
        <v>#DIV/0!</v>
      </c>
    </row>
    <row r="25" spans="1:53" ht="12.75" customHeight="1">
      <c r="A25" s="7" t="s">
        <v>17</v>
      </c>
      <c r="B25" s="18"/>
      <c r="C25" s="119" t="s">
        <v>116</v>
      </c>
      <c r="D25" s="19"/>
      <c r="E25" s="63">
        <v>-2.60000168388439</v>
      </c>
      <c r="F25" s="71"/>
      <c r="G25" s="63">
        <v>-0.07347544925915273</v>
      </c>
      <c r="H25" s="71"/>
      <c r="I25" s="63">
        <v>0.8998277680170919</v>
      </c>
      <c r="J25" s="63"/>
      <c r="K25" s="63">
        <v>-74.92560448765046</v>
      </c>
      <c r="L25" s="63"/>
      <c r="M25" s="63">
        <v>-100</v>
      </c>
      <c r="N25" s="71"/>
      <c r="O25" s="63">
        <v>-1.3905082054057383</v>
      </c>
      <c r="P25" s="71"/>
      <c r="Q25" s="63">
        <v>-1.1577501264730006</v>
      </c>
      <c r="R25" s="71"/>
      <c r="S25" s="63">
        <v>2.2677275533945496</v>
      </c>
      <c r="T25" s="71"/>
      <c r="U25" s="63">
        <v>1.6608431743466268</v>
      </c>
      <c r="V25" s="71"/>
      <c r="W25" s="63">
        <v>-2.0434639751686023</v>
      </c>
      <c r="X25" s="71"/>
      <c r="Y25" s="63">
        <v>-1.0352081424232495</v>
      </c>
      <c r="Z25" s="71"/>
      <c r="AA25" s="63">
        <v>0.7942239108102545</v>
      </c>
      <c r="AB25" s="71"/>
      <c r="AC25" s="63">
        <v>1.2805742593249514</v>
      </c>
      <c r="AD25" s="71"/>
      <c r="AE25" s="63">
        <v>1.020565332724832</v>
      </c>
      <c r="AF25" s="71"/>
      <c r="AG25" s="63">
        <v>-0.8371168485012737</v>
      </c>
      <c r="AH25" s="71"/>
      <c r="AI25" s="63">
        <v>-1.2154786744539958</v>
      </c>
      <c r="AJ25" s="71"/>
      <c r="AK25" s="63">
        <v>0.1271710156156347</v>
      </c>
      <c r="AL25" s="71"/>
      <c r="AM25" s="63">
        <v>1.0323119988853602</v>
      </c>
      <c r="AN25" s="71"/>
      <c r="AO25" s="63">
        <v>-100</v>
      </c>
      <c r="AP25" s="71"/>
      <c r="AQ25" s="63" t="e">
        <v>#DIV/0!</v>
      </c>
      <c r="AR25" s="71"/>
      <c r="AS25" s="63" t="e">
        <v>#DIV/0!</v>
      </c>
      <c r="AT25" s="71"/>
      <c r="AU25" s="63" t="e">
        <v>#DIV/0!</v>
      </c>
      <c r="AV25" s="71"/>
      <c r="AW25" s="63" t="e">
        <v>#DIV/0!</v>
      </c>
      <c r="AX25" s="71"/>
      <c r="AY25" s="63" t="e">
        <v>#DIV/0!</v>
      </c>
      <c r="AZ25" s="71"/>
      <c r="BA25" s="63" t="e">
        <v>#DIV/0!</v>
      </c>
    </row>
    <row r="26" spans="1:53" ht="12.75" customHeight="1">
      <c r="A26" s="7" t="s">
        <v>73</v>
      </c>
      <c r="B26" s="18"/>
      <c r="C26" s="119" t="s">
        <v>117</v>
      </c>
      <c r="D26" s="19"/>
      <c r="E26" s="63">
        <v>4.091679494740208</v>
      </c>
      <c r="F26" s="71"/>
      <c r="G26" s="63">
        <v>1.291042955654742</v>
      </c>
      <c r="H26" s="71"/>
      <c r="I26" s="63">
        <v>2.3380055372012043</v>
      </c>
      <c r="J26" s="63"/>
      <c r="K26" s="63">
        <v>-72.86732914350692</v>
      </c>
      <c r="L26" s="63"/>
      <c r="M26" s="63">
        <v>-100</v>
      </c>
      <c r="N26" s="71"/>
      <c r="O26" s="63">
        <v>-2.3773426491153438</v>
      </c>
      <c r="P26" s="71"/>
      <c r="Q26" s="63">
        <v>3.0925943171422388</v>
      </c>
      <c r="R26" s="71"/>
      <c r="S26" s="63">
        <v>2.6285305893636535</v>
      </c>
      <c r="T26" s="71"/>
      <c r="U26" s="63">
        <v>-0.36217017338346924</v>
      </c>
      <c r="V26" s="71"/>
      <c r="W26" s="63">
        <v>1.5535869945061398</v>
      </c>
      <c r="X26" s="71"/>
      <c r="Y26" s="63">
        <v>-0.05756492684136916</v>
      </c>
      <c r="Z26" s="71"/>
      <c r="AA26" s="63">
        <v>-2.0700751079004043</v>
      </c>
      <c r="AB26" s="71"/>
      <c r="AC26" s="63">
        <v>-3.769949928310301</v>
      </c>
      <c r="AD26" s="71"/>
      <c r="AE26" s="63">
        <v>-0.022003126617131663</v>
      </c>
      <c r="AF26" s="71"/>
      <c r="AG26" s="63">
        <v>4.369125264740914</v>
      </c>
      <c r="AH26" s="71"/>
      <c r="AI26" s="63">
        <v>5.267501282121367</v>
      </c>
      <c r="AJ26" s="71"/>
      <c r="AK26" s="63">
        <v>1.7560953895386033</v>
      </c>
      <c r="AL26" s="71"/>
      <c r="AM26" s="63">
        <v>3.3970165069119096</v>
      </c>
      <c r="AN26" s="71"/>
      <c r="AO26" s="63">
        <v>-100</v>
      </c>
      <c r="AP26" s="71"/>
      <c r="AQ26" s="63" t="e">
        <v>#DIV/0!</v>
      </c>
      <c r="AR26" s="71"/>
      <c r="AS26" s="63" t="e">
        <v>#DIV/0!</v>
      </c>
      <c r="AT26" s="71"/>
      <c r="AU26" s="63" t="e">
        <v>#DIV/0!</v>
      </c>
      <c r="AV26" s="71"/>
      <c r="AW26" s="63" t="e">
        <v>#DIV/0!</v>
      </c>
      <c r="AX26" s="71"/>
      <c r="AY26" s="63" t="e">
        <v>#DIV/0!</v>
      </c>
      <c r="AZ26" s="71"/>
      <c r="BA26" s="63" t="e">
        <v>#DIV/0!</v>
      </c>
    </row>
    <row r="27" spans="1:53" ht="12.75" customHeight="1">
      <c r="A27" s="7" t="s">
        <v>18</v>
      </c>
      <c r="B27" s="18"/>
      <c r="C27" s="119" t="s">
        <v>118</v>
      </c>
      <c r="D27" s="19"/>
      <c r="E27" s="63">
        <v>7.274928627677979</v>
      </c>
      <c r="F27" s="71"/>
      <c r="G27" s="63">
        <v>6.4446015169786985</v>
      </c>
      <c r="H27" s="71"/>
      <c r="I27" s="63">
        <v>3.6912117388985477</v>
      </c>
      <c r="J27" s="63"/>
      <c r="K27" s="63">
        <v>-73.93143556803243</v>
      </c>
      <c r="L27" s="63"/>
      <c r="M27" s="63">
        <v>-100</v>
      </c>
      <c r="N27" s="71"/>
      <c r="O27" s="63">
        <v>1.6195259081392077</v>
      </c>
      <c r="P27" s="71"/>
      <c r="Q27" s="63">
        <v>1.5478973309173805</v>
      </c>
      <c r="R27" s="71"/>
      <c r="S27" s="63">
        <v>1.9941702147463047</v>
      </c>
      <c r="T27" s="71"/>
      <c r="U27" s="63">
        <v>2.412077526134837</v>
      </c>
      <c r="V27" s="71"/>
      <c r="W27" s="63">
        <v>1.8388771135214865</v>
      </c>
      <c r="X27" s="71"/>
      <c r="Y27" s="63">
        <v>1.2831621152260997</v>
      </c>
      <c r="Z27" s="71"/>
      <c r="AA27" s="63">
        <v>0.6059949993823643</v>
      </c>
      <c r="AB27" s="71"/>
      <c r="AC27" s="63">
        <v>0.10953627983483205</v>
      </c>
      <c r="AD27" s="71"/>
      <c r="AE27" s="63">
        <v>0.3614089509647478</v>
      </c>
      <c r="AF27" s="71"/>
      <c r="AG27" s="63">
        <v>1.4388144281678006</v>
      </c>
      <c r="AH27" s="71"/>
      <c r="AI27" s="63">
        <v>2.1538874907814476</v>
      </c>
      <c r="AJ27" s="71"/>
      <c r="AK27" s="63">
        <v>1.6434273592584647</v>
      </c>
      <c r="AL27" s="71"/>
      <c r="AM27" s="63">
        <v>1.5721517690882036</v>
      </c>
      <c r="AN27" s="71"/>
      <c r="AO27" s="63">
        <v>-100</v>
      </c>
      <c r="AP27" s="71"/>
      <c r="AQ27" s="63" t="e">
        <v>#DIV/0!</v>
      </c>
      <c r="AR27" s="71"/>
      <c r="AS27" s="63" t="e">
        <v>#DIV/0!</v>
      </c>
      <c r="AT27" s="71"/>
      <c r="AU27" s="63" t="e">
        <v>#DIV/0!</v>
      </c>
      <c r="AV27" s="71"/>
      <c r="AW27" s="63" t="e">
        <v>#DIV/0!</v>
      </c>
      <c r="AX27" s="71"/>
      <c r="AY27" s="63" t="e">
        <v>#DIV/0!</v>
      </c>
      <c r="AZ27" s="71"/>
      <c r="BA27" s="63" t="e">
        <v>#DIV/0!</v>
      </c>
    </row>
    <row r="28" spans="1:53" ht="12.75" customHeight="1">
      <c r="A28" s="48" t="s">
        <v>74</v>
      </c>
      <c r="B28" s="18"/>
      <c r="C28" s="119" t="s">
        <v>119</v>
      </c>
      <c r="D28" s="19"/>
      <c r="E28" s="63">
        <v>4.070582865543626</v>
      </c>
      <c r="F28" s="71"/>
      <c r="G28" s="63">
        <v>8.528207231913122</v>
      </c>
      <c r="H28" s="71"/>
      <c r="I28" s="63">
        <v>11.830231691788384</v>
      </c>
      <c r="J28" s="63"/>
      <c r="K28" s="63">
        <v>-72.71430028876479</v>
      </c>
      <c r="L28" s="63"/>
      <c r="M28" s="63">
        <v>-100</v>
      </c>
      <c r="N28" s="71"/>
      <c r="O28" s="63">
        <v>0.225569801769554</v>
      </c>
      <c r="P28" s="71"/>
      <c r="Q28" s="63">
        <v>1.247194943993879</v>
      </c>
      <c r="R28" s="71"/>
      <c r="S28" s="63">
        <v>1.1751765868275976</v>
      </c>
      <c r="T28" s="71"/>
      <c r="U28" s="63">
        <v>1.0531707115251088</v>
      </c>
      <c r="V28" s="71"/>
      <c r="W28" s="63">
        <v>1.6271055310293603</v>
      </c>
      <c r="X28" s="71"/>
      <c r="Y28" s="63">
        <v>2.6947035305165956</v>
      </c>
      <c r="Z28" s="71"/>
      <c r="AA28" s="63">
        <v>4.126154655722036</v>
      </c>
      <c r="AB28" s="71"/>
      <c r="AC28" s="63">
        <v>3.29475957712857</v>
      </c>
      <c r="AD28" s="71"/>
      <c r="AE28" s="63">
        <v>2.097916170134906</v>
      </c>
      <c r="AF28" s="71"/>
      <c r="AG28" s="63">
        <v>2.532647432367674</v>
      </c>
      <c r="AH28" s="71"/>
      <c r="AI28" s="63">
        <v>2.483424712421689</v>
      </c>
      <c r="AJ28" s="71"/>
      <c r="AK28" s="63">
        <v>3.693923510771868</v>
      </c>
      <c r="AL28" s="71"/>
      <c r="AM28" s="63">
        <v>4.317264138624566</v>
      </c>
      <c r="AN28" s="71"/>
      <c r="AO28" s="63">
        <v>-100</v>
      </c>
      <c r="AP28" s="71"/>
      <c r="AQ28" s="63" t="e">
        <v>#DIV/0!</v>
      </c>
      <c r="AR28" s="71"/>
      <c r="AS28" s="63" t="e">
        <v>#DIV/0!</v>
      </c>
      <c r="AT28" s="71"/>
      <c r="AU28" s="63" t="e">
        <v>#DIV/0!</v>
      </c>
      <c r="AV28" s="71"/>
      <c r="AW28" s="63" t="e">
        <v>#DIV/0!</v>
      </c>
      <c r="AX28" s="71"/>
      <c r="AY28" s="63" t="e">
        <v>#DIV/0!</v>
      </c>
      <c r="AZ28" s="71"/>
      <c r="BA28" s="63" t="e">
        <v>#DIV/0!</v>
      </c>
    </row>
    <row r="29" spans="1:53" ht="12.75" customHeight="1">
      <c r="A29" s="7" t="s">
        <v>19</v>
      </c>
      <c r="B29" s="18"/>
      <c r="C29" s="119" t="s">
        <v>120</v>
      </c>
      <c r="D29" s="19"/>
      <c r="E29" s="63">
        <v>5.951402639344683</v>
      </c>
      <c r="F29" s="71"/>
      <c r="G29" s="63">
        <v>6.076163476583751</v>
      </c>
      <c r="H29" s="71"/>
      <c r="I29" s="63">
        <v>6.847468217973107</v>
      </c>
      <c r="J29" s="63"/>
      <c r="K29" s="63">
        <v>-73.99373877863682</v>
      </c>
      <c r="L29" s="63"/>
      <c r="M29" s="63">
        <v>-100</v>
      </c>
      <c r="N29" s="71"/>
      <c r="O29" s="63">
        <v>1.3703141034446364</v>
      </c>
      <c r="P29" s="71"/>
      <c r="Q29" s="63">
        <v>1.4878789264584968</v>
      </c>
      <c r="R29" s="71"/>
      <c r="S29" s="63">
        <v>1.5593715391166052</v>
      </c>
      <c r="T29" s="71"/>
      <c r="U29" s="63">
        <v>1.5040918919135837</v>
      </c>
      <c r="V29" s="71"/>
      <c r="W29" s="63">
        <v>1.493796634519895</v>
      </c>
      <c r="X29" s="71"/>
      <c r="Y29" s="63">
        <v>1.374597507354558</v>
      </c>
      <c r="Z29" s="71"/>
      <c r="AA29" s="63">
        <v>1.4702190231759005</v>
      </c>
      <c r="AB29" s="71"/>
      <c r="AC29" s="63">
        <v>1.614351881928644</v>
      </c>
      <c r="AD29" s="71"/>
      <c r="AE29" s="63">
        <v>1.903508063066206</v>
      </c>
      <c r="AF29" s="71"/>
      <c r="AG29" s="63">
        <v>1.7178839163868087</v>
      </c>
      <c r="AH29" s="71"/>
      <c r="AI29" s="63">
        <v>1.638361009723055</v>
      </c>
      <c r="AJ29" s="71"/>
      <c r="AK29" s="63">
        <v>1.5025368198225753</v>
      </c>
      <c r="AL29" s="71"/>
      <c r="AM29" s="63">
        <v>1.6183957910846702</v>
      </c>
      <c r="AN29" s="71"/>
      <c r="AO29" s="63">
        <v>-100</v>
      </c>
      <c r="AP29" s="71"/>
      <c r="AQ29" s="63" t="e">
        <v>#DIV/0!</v>
      </c>
      <c r="AR29" s="71"/>
      <c r="AS29" s="63" t="e">
        <v>#DIV/0!</v>
      </c>
      <c r="AT29" s="71"/>
      <c r="AU29" s="63" t="e">
        <v>#DIV/0!</v>
      </c>
      <c r="AV29" s="71"/>
      <c r="AW29" s="63" t="e">
        <v>#DIV/0!</v>
      </c>
      <c r="AX29" s="71"/>
      <c r="AY29" s="63" t="e">
        <v>#DIV/0!</v>
      </c>
      <c r="AZ29" s="71"/>
      <c r="BA29" s="63" t="e">
        <v>#DIV/0!</v>
      </c>
    </row>
    <row r="30" spans="1:53" ht="12.75" customHeight="1">
      <c r="A30" s="8" t="s">
        <v>75</v>
      </c>
      <c r="B30" s="18"/>
      <c r="C30" s="119" t="s">
        <v>122</v>
      </c>
      <c r="D30" s="19"/>
      <c r="E30" s="63">
        <v>6.781888322541718</v>
      </c>
      <c r="F30" s="71"/>
      <c r="G30" s="63">
        <v>6.562860057710251</v>
      </c>
      <c r="H30" s="71"/>
      <c r="I30" s="63">
        <v>7.5085723919877445</v>
      </c>
      <c r="J30" s="63"/>
      <c r="K30" s="63">
        <v>-73.84343253541219</v>
      </c>
      <c r="L30" s="63"/>
      <c r="M30" s="63">
        <v>-100</v>
      </c>
      <c r="N30" s="71"/>
      <c r="O30" s="63">
        <v>1.6151812458506276</v>
      </c>
      <c r="P30" s="71"/>
      <c r="Q30" s="63">
        <v>1.6883221958987393</v>
      </c>
      <c r="R30" s="71"/>
      <c r="S30" s="63">
        <v>1.749867092579116</v>
      </c>
      <c r="T30" s="71"/>
      <c r="U30" s="63">
        <v>1.664821956540763</v>
      </c>
      <c r="V30" s="71"/>
      <c r="W30" s="63">
        <v>1.602400795641823</v>
      </c>
      <c r="X30" s="71"/>
      <c r="Y30" s="63">
        <v>1.4476474771863979</v>
      </c>
      <c r="Z30" s="71"/>
      <c r="AA30" s="63">
        <v>1.5179847820251835</v>
      </c>
      <c r="AB30" s="71"/>
      <c r="AC30" s="63">
        <v>1.67179391909702</v>
      </c>
      <c r="AD30" s="71"/>
      <c r="AE30" s="63">
        <v>2.0988263757979686</v>
      </c>
      <c r="AF30" s="71"/>
      <c r="AG30" s="63">
        <v>1.9302894805424131</v>
      </c>
      <c r="AH30" s="71"/>
      <c r="AI30" s="63">
        <v>1.8914381900139166</v>
      </c>
      <c r="AJ30" s="71"/>
      <c r="AK30" s="63">
        <v>1.73319026382166</v>
      </c>
      <c r="AL30" s="71"/>
      <c r="AM30" s="63">
        <v>1.8569936448212143</v>
      </c>
      <c r="AN30" s="71"/>
      <c r="AO30" s="63">
        <v>-100</v>
      </c>
      <c r="AP30" s="71"/>
      <c r="AQ30" s="63" t="e">
        <v>#DIV/0!</v>
      </c>
      <c r="AR30" s="71"/>
      <c r="AS30" s="63" t="e">
        <v>#DIV/0!</v>
      </c>
      <c r="AT30" s="71"/>
      <c r="AU30" s="63" t="e">
        <v>#DIV/0!</v>
      </c>
      <c r="AV30" s="71"/>
      <c r="AW30" s="63" t="e">
        <v>#DIV/0!</v>
      </c>
      <c r="AX30" s="71"/>
      <c r="AY30" s="63" t="e">
        <v>#DIV/0!</v>
      </c>
      <c r="AZ30" s="71"/>
      <c r="BA30" s="63" t="e">
        <v>#DIV/0!</v>
      </c>
    </row>
    <row r="31" spans="1:53" ht="12.75" customHeight="1">
      <c r="A31" s="8" t="s">
        <v>76</v>
      </c>
      <c r="B31" s="18"/>
      <c r="C31" s="119" t="s">
        <v>123</v>
      </c>
      <c r="D31" s="19"/>
      <c r="E31" s="63">
        <v>3.3274654463061104</v>
      </c>
      <c r="F31" s="71"/>
      <c r="G31" s="63">
        <v>4.487026251451831</v>
      </c>
      <c r="H31" s="71"/>
      <c r="I31" s="63">
        <v>4.645979299838876</v>
      </c>
      <c r="J31" s="63"/>
      <c r="K31" s="63">
        <v>-74.50795310583362</v>
      </c>
      <c r="L31" s="63"/>
      <c r="M31" s="63">
        <v>-100</v>
      </c>
      <c r="N31" s="71"/>
      <c r="O31" s="63">
        <v>0.5883793904740919</v>
      </c>
      <c r="P31" s="71"/>
      <c r="Q31" s="63">
        <v>0.8412691847454745</v>
      </c>
      <c r="R31" s="71"/>
      <c r="S31" s="63">
        <v>0.9396902444906097</v>
      </c>
      <c r="T31" s="71"/>
      <c r="U31" s="63">
        <v>0.9770410075586433</v>
      </c>
      <c r="V31" s="71"/>
      <c r="W31" s="63">
        <v>1.1352464447446309</v>
      </c>
      <c r="X31" s="71"/>
      <c r="Y31" s="63">
        <v>1.132313378901184</v>
      </c>
      <c r="Z31" s="71"/>
      <c r="AA31" s="63">
        <v>1.3113008204533427</v>
      </c>
      <c r="AB31" s="71"/>
      <c r="AC31" s="63">
        <v>1.4228505084645793</v>
      </c>
      <c r="AD31" s="71"/>
      <c r="AE31" s="63">
        <v>1.2507538290555065</v>
      </c>
      <c r="AF31" s="71"/>
      <c r="AG31" s="63">
        <v>1.0020782904227588</v>
      </c>
      <c r="AH31" s="71"/>
      <c r="AI31" s="63">
        <v>0.777654371316161</v>
      </c>
      <c r="AJ31" s="71"/>
      <c r="AK31" s="63">
        <v>0.7094229300864452</v>
      </c>
      <c r="AL31" s="71"/>
      <c r="AM31" s="63">
        <v>0.789624495055663</v>
      </c>
      <c r="AN31" s="71"/>
      <c r="AO31" s="63">
        <v>-100</v>
      </c>
      <c r="AP31" s="71"/>
      <c r="AQ31" s="63" t="e">
        <v>#DIV/0!</v>
      </c>
      <c r="AR31" s="71"/>
      <c r="AS31" s="63" t="e">
        <v>#DIV/0!</v>
      </c>
      <c r="AT31" s="71"/>
      <c r="AU31" s="63" t="e">
        <v>#DIV/0!</v>
      </c>
      <c r="AV31" s="71"/>
      <c r="AW31" s="63" t="e">
        <v>#DIV/0!</v>
      </c>
      <c r="AX31" s="71"/>
      <c r="AY31" s="63" t="e">
        <v>#DIV/0!</v>
      </c>
      <c r="AZ31" s="71"/>
      <c r="BA31" s="63" t="e">
        <v>#DIV/0!</v>
      </c>
    </row>
    <row r="32" spans="1:53" ht="12.75" customHeight="1">
      <c r="A32" s="7" t="s">
        <v>77</v>
      </c>
      <c r="B32" s="18"/>
      <c r="C32" s="10" t="s">
        <v>95</v>
      </c>
      <c r="D32" s="19"/>
      <c r="E32" s="63">
        <v>11.787009914203672</v>
      </c>
      <c r="F32" s="71"/>
      <c r="G32" s="63">
        <v>11.635024674982851</v>
      </c>
      <c r="H32" s="71"/>
      <c r="I32" s="63">
        <v>15.447030803413275</v>
      </c>
      <c r="J32" s="63"/>
      <c r="K32" s="63">
        <v>-72.56950508209923</v>
      </c>
      <c r="L32" s="63"/>
      <c r="M32" s="63">
        <v>-100</v>
      </c>
      <c r="N32" s="71"/>
      <c r="O32" s="63">
        <v>2.9470066011021867</v>
      </c>
      <c r="P32" s="71"/>
      <c r="Q32" s="63">
        <v>2.9268675878602934</v>
      </c>
      <c r="R32" s="71"/>
      <c r="S32" s="63">
        <v>2.660874793466439</v>
      </c>
      <c r="T32" s="71"/>
      <c r="U32" s="63">
        <v>2.3094035525793144</v>
      </c>
      <c r="V32" s="71"/>
      <c r="W32" s="63">
        <v>2.205077230121688</v>
      </c>
      <c r="X32" s="71"/>
      <c r="Y32" s="63">
        <v>2.9294232385931096</v>
      </c>
      <c r="Z32" s="71"/>
      <c r="AA32" s="63">
        <v>3.809814065002115</v>
      </c>
      <c r="AB32" s="71"/>
      <c r="AC32" s="63">
        <v>4.10549290244655</v>
      </c>
      <c r="AD32" s="71"/>
      <c r="AE32" s="63">
        <v>2.950226994957572</v>
      </c>
      <c r="AF32" s="71"/>
      <c r="AG32" s="63">
        <v>3.662622098856305</v>
      </c>
      <c r="AH32" s="71"/>
      <c r="AI32" s="63">
        <v>4.218744356773962</v>
      </c>
      <c r="AJ32" s="71"/>
      <c r="AK32" s="63">
        <v>4.344816453153055</v>
      </c>
      <c r="AL32" s="71"/>
      <c r="AM32" s="63">
        <v>3.275931797524856</v>
      </c>
      <c r="AN32" s="71"/>
      <c r="AO32" s="63">
        <v>-100</v>
      </c>
      <c r="AP32" s="71"/>
      <c r="AQ32" s="63" t="e">
        <v>#DIV/0!</v>
      </c>
      <c r="AR32" s="71"/>
      <c r="AS32" s="63" t="e">
        <v>#DIV/0!</v>
      </c>
      <c r="AT32" s="71"/>
      <c r="AU32" s="63" t="e">
        <v>#DIV/0!</v>
      </c>
      <c r="AV32" s="71"/>
      <c r="AW32" s="63" t="e">
        <v>#DIV/0!</v>
      </c>
      <c r="AX32" s="71"/>
      <c r="AY32" s="63" t="e">
        <v>#DIV/0!</v>
      </c>
      <c r="AZ32" s="71"/>
      <c r="BA32" s="63" t="e">
        <v>#DIV/0!</v>
      </c>
    </row>
    <row r="33" spans="1:53" ht="12.75" customHeight="1">
      <c r="A33" s="78" t="s">
        <v>78</v>
      </c>
      <c r="B33" s="18"/>
      <c r="C33" s="10" t="s">
        <v>96</v>
      </c>
      <c r="D33" s="19"/>
      <c r="E33" s="63">
        <v>9.188342541292194</v>
      </c>
      <c r="F33" s="71"/>
      <c r="G33" s="63">
        <v>9.312439341707513</v>
      </c>
      <c r="H33" s="71"/>
      <c r="I33" s="63">
        <v>16.52637849266041</v>
      </c>
      <c r="J33" s="63"/>
      <c r="K33" s="63">
        <v>-72.13012791551292</v>
      </c>
      <c r="L33" s="63"/>
      <c r="M33" s="63">
        <v>-100</v>
      </c>
      <c r="N33" s="71"/>
      <c r="O33" s="63">
        <v>2.313815397313035</v>
      </c>
      <c r="P33" s="71"/>
      <c r="Q33" s="63">
        <v>2.0815089617910454</v>
      </c>
      <c r="R33" s="71"/>
      <c r="S33" s="63">
        <v>2.0289682010072863</v>
      </c>
      <c r="T33" s="71"/>
      <c r="U33" s="63">
        <v>1.8009280454934995</v>
      </c>
      <c r="V33" s="71"/>
      <c r="W33" s="63">
        <v>1.454259264425306</v>
      </c>
      <c r="X33" s="71"/>
      <c r="Y33" s="63">
        <v>2.4008825622301444</v>
      </c>
      <c r="Z33" s="71"/>
      <c r="AA33" s="63">
        <v>3.541298467967935</v>
      </c>
      <c r="AB33" s="71"/>
      <c r="AC33" s="63">
        <v>4.228995887548459</v>
      </c>
      <c r="AD33" s="71"/>
      <c r="AE33" s="63">
        <v>3.4208204842078205</v>
      </c>
      <c r="AF33" s="71"/>
      <c r="AG33" s="63">
        <v>4.006678039747458</v>
      </c>
      <c r="AH33" s="71"/>
      <c r="AI33" s="63">
        <v>4.592119263881433</v>
      </c>
      <c r="AJ33" s="71"/>
      <c r="AK33" s="63">
        <v>5.110211576739299</v>
      </c>
      <c r="AL33" s="71"/>
      <c r="AM33" s="63">
        <v>4.109715687705995</v>
      </c>
      <c r="AN33" s="71"/>
      <c r="AO33" s="63">
        <v>-100</v>
      </c>
      <c r="AP33" s="71"/>
      <c r="AQ33" s="63" t="e">
        <v>#DIV/0!</v>
      </c>
      <c r="AR33" s="71"/>
      <c r="AS33" s="63" t="e">
        <v>#DIV/0!</v>
      </c>
      <c r="AT33" s="71"/>
      <c r="AU33" s="63" t="e">
        <v>#DIV/0!</v>
      </c>
      <c r="AV33" s="71"/>
      <c r="AW33" s="63" t="e">
        <v>#DIV/0!</v>
      </c>
      <c r="AX33" s="71"/>
      <c r="AY33" s="63" t="e">
        <v>#DIV/0!</v>
      </c>
      <c r="AZ33" s="71"/>
      <c r="BA33" s="63" t="e">
        <v>#DIV/0!</v>
      </c>
    </row>
    <row r="34" spans="1:53" ht="12.75" customHeight="1">
      <c r="A34" s="78" t="s">
        <v>79</v>
      </c>
      <c r="B34" s="18"/>
      <c r="C34" s="10" t="s">
        <v>97</v>
      </c>
      <c r="D34" s="19"/>
      <c r="E34" s="63">
        <v>9.655048416510414</v>
      </c>
      <c r="F34" s="71"/>
      <c r="G34" s="63">
        <v>17.433398919391617</v>
      </c>
      <c r="H34" s="71"/>
      <c r="I34" s="63">
        <v>10.635355442674399</v>
      </c>
      <c r="J34" s="63"/>
      <c r="K34" s="63">
        <v>-72.80108173076923</v>
      </c>
      <c r="L34" s="63"/>
      <c r="M34" s="63">
        <v>-100</v>
      </c>
      <c r="N34" s="71"/>
      <c r="O34" s="63">
        <v>4.540171181008068</v>
      </c>
      <c r="P34" s="71"/>
      <c r="Q34" s="63">
        <v>5.283018867924527</v>
      </c>
      <c r="R34" s="71"/>
      <c r="S34" s="63">
        <v>4.937916026625699</v>
      </c>
      <c r="T34" s="71"/>
      <c r="U34" s="63">
        <v>4.775700649568471</v>
      </c>
      <c r="V34" s="71"/>
      <c r="W34" s="63">
        <v>4.400849899583781</v>
      </c>
      <c r="X34" s="71"/>
      <c r="Y34" s="63">
        <v>3.6270874571356915</v>
      </c>
      <c r="Z34" s="71"/>
      <c r="AA34" s="63">
        <v>3.0669895076674836</v>
      </c>
      <c r="AB34" s="71"/>
      <c r="AC34" s="63">
        <v>1.9446619681545263</v>
      </c>
      <c r="AD34" s="71"/>
      <c r="AE34" s="63">
        <v>3.5514018691588767</v>
      </c>
      <c r="AF34" s="71"/>
      <c r="AG34" s="63">
        <v>1.523168982740719</v>
      </c>
      <c r="AH34" s="71"/>
      <c r="AI34" s="63">
        <v>2.106775780603054</v>
      </c>
      <c r="AJ34" s="71"/>
      <c r="AK34" s="63">
        <v>2.5141330534551365</v>
      </c>
      <c r="AL34" s="71"/>
      <c r="AM34" s="63">
        <v>5.309816878795637</v>
      </c>
      <c r="AN34" s="71"/>
      <c r="AO34" s="63">
        <v>-100</v>
      </c>
      <c r="AP34" s="71"/>
      <c r="AQ34" s="63" t="e">
        <v>#DIV/0!</v>
      </c>
      <c r="AR34" s="71"/>
      <c r="AS34" s="63" t="e">
        <v>#DIV/0!</v>
      </c>
      <c r="AT34" s="71"/>
      <c r="AU34" s="63" t="e">
        <v>#DIV/0!</v>
      </c>
      <c r="AV34" s="71"/>
      <c r="AW34" s="63" t="e">
        <v>#DIV/0!</v>
      </c>
      <c r="AX34" s="71"/>
      <c r="AY34" s="63" t="e">
        <v>#DIV/0!</v>
      </c>
      <c r="AZ34" s="71"/>
      <c r="BA34" s="63" t="e">
        <v>#DIV/0!</v>
      </c>
    </row>
    <row r="35" spans="1:53" ht="12.75" customHeight="1">
      <c r="A35" s="79" t="s">
        <v>80</v>
      </c>
      <c r="B35" s="18"/>
      <c r="C35" s="106" t="s">
        <v>98</v>
      </c>
      <c r="D35" s="19"/>
      <c r="E35" s="74">
        <v>17.720295396551577</v>
      </c>
      <c r="F35" s="71"/>
      <c r="G35" s="74">
        <v>16.10990537646606</v>
      </c>
      <c r="H35" s="71"/>
      <c r="I35" s="74">
        <v>13.623538926861723</v>
      </c>
      <c r="J35" s="71"/>
      <c r="K35" s="74">
        <v>-73.43476108141826</v>
      </c>
      <c r="L35" s="71"/>
      <c r="M35" s="74">
        <v>-100</v>
      </c>
      <c r="N35" s="71"/>
      <c r="O35" s="74">
        <v>4.234791633402524</v>
      </c>
      <c r="P35" s="71"/>
      <c r="Q35" s="74">
        <v>4.598876417402886</v>
      </c>
      <c r="R35" s="71"/>
      <c r="S35" s="74">
        <v>3.8480548294268724</v>
      </c>
      <c r="T35" s="71"/>
      <c r="U35" s="74">
        <v>3.208372334068388</v>
      </c>
      <c r="V35" s="71"/>
      <c r="W35" s="74">
        <v>3.5931805061673927</v>
      </c>
      <c r="X35" s="71"/>
      <c r="Y35" s="74">
        <v>3.9339791867259333</v>
      </c>
      <c r="Z35" s="71"/>
      <c r="AA35" s="74">
        <v>4.377083012768135</v>
      </c>
      <c r="AB35" s="71"/>
      <c r="AC35" s="74">
        <v>3.9924618915181176</v>
      </c>
      <c r="AD35" s="71"/>
      <c r="AE35" s="74">
        <v>2.003770496594859</v>
      </c>
      <c r="AF35" s="71"/>
      <c r="AG35" s="74">
        <v>3.110444416745106</v>
      </c>
      <c r="AH35" s="71"/>
      <c r="AI35" s="74">
        <v>3.599094598856989</v>
      </c>
      <c r="AJ35" s="71"/>
      <c r="AK35" s="74">
        <v>2.9159731377995435</v>
      </c>
      <c r="AL35" s="71"/>
      <c r="AM35" s="74">
        <v>1.4577935787229324</v>
      </c>
      <c r="AN35" s="71"/>
      <c r="AO35" s="74">
        <v>-100</v>
      </c>
      <c r="AP35" s="71"/>
      <c r="AQ35" s="74" t="e">
        <v>#DIV/0!</v>
      </c>
      <c r="AR35" s="71"/>
      <c r="AS35" s="74" t="e">
        <v>#DIV/0!</v>
      </c>
      <c r="AT35" s="71"/>
      <c r="AU35" s="74" t="e">
        <v>#DIV/0!</v>
      </c>
      <c r="AV35" s="71"/>
      <c r="AW35" s="74" t="e">
        <v>#DIV/0!</v>
      </c>
      <c r="AX35" s="71"/>
      <c r="AY35" s="74" t="e">
        <v>#DIV/0!</v>
      </c>
      <c r="AZ35" s="71"/>
      <c r="BA35" s="74" t="e">
        <v>#DIV/0!</v>
      </c>
    </row>
    <row r="36" spans="1:53" s="12" customFormat="1" ht="12.75" customHeight="1">
      <c r="A36" s="30" t="s">
        <v>82</v>
      </c>
      <c r="B36" s="29"/>
      <c r="C36" s="105"/>
      <c r="D36" s="17"/>
      <c r="E36" s="75">
        <v>6.054293472734007</v>
      </c>
      <c r="F36" s="76"/>
      <c r="G36" s="75">
        <v>6.341878760231756</v>
      </c>
      <c r="H36" s="76"/>
      <c r="I36" s="75">
        <v>7.013735908928176</v>
      </c>
      <c r="J36" s="76"/>
      <c r="K36" s="75">
        <v>-73.75024884953294</v>
      </c>
      <c r="L36" s="76"/>
      <c r="M36" s="75">
        <v>-100</v>
      </c>
      <c r="N36" s="76"/>
      <c r="O36" s="75">
        <v>1.19916121969601</v>
      </c>
      <c r="P36" s="76"/>
      <c r="Q36" s="75">
        <v>1.5465359255396383</v>
      </c>
      <c r="R36" s="76"/>
      <c r="S36" s="75">
        <v>1.7715657618846414</v>
      </c>
      <c r="T36" s="76"/>
      <c r="U36" s="75">
        <v>1.6372388772753599</v>
      </c>
      <c r="V36" s="76"/>
      <c r="W36" s="75">
        <v>1.4773139785756007</v>
      </c>
      <c r="X36" s="76"/>
      <c r="Y36" s="75">
        <v>1.431612263550952</v>
      </c>
      <c r="Z36" s="76"/>
      <c r="AA36" s="75">
        <v>1.5507157267196758</v>
      </c>
      <c r="AB36" s="76"/>
      <c r="AC36" s="75">
        <v>1.492685451400444</v>
      </c>
      <c r="AD36" s="76"/>
      <c r="AE36" s="75">
        <v>1.6500786435045711</v>
      </c>
      <c r="AF36" s="76"/>
      <c r="AG36" s="75">
        <v>1.8968717012422864</v>
      </c>
      <c r="AH36" s="76"/>
      <c r="AI36" s="75">
        <v>2.0440005475509393</v>
      </c>
      <c r="AJ36" s="76"/>
      <c r="AK36" s="75">
        <v>1.9192041409172633</v>
      </c>
      <c r="AL36" s="76"/>
      <c r="AM36" s="75">
        <v>2.0144627214845556</v>
      </c>
      <c r="AN36" s="76"/>
      <c r="AO36" s="75">
        <v>-100</v>
      </c>
      <c r="AP36" s="76"/>
      <c r="AQ36" s="75" t="e">
        <v>#DIV/0!</v>
      </c>
      <c r="AR36" s="76"/>
      <c r="AS36" s="75" t="e">
        <v>#DIV/0!</v>
      </c>
      <c r="AT36" s="76"/>
      <c r="AU36" s="75" t="e">
        <v>#DIV/0!</v>
      </c>
      <c r="AV36" s="76"/>
      <c r="AW36" s="75" t="e">
        <v>#DIV/0!</v>
      </c>
      <c r="AX36" s="76"/>
      <c r="AY36" s="75" t="e">
        <v>#DIV/0!</v>
      </c>
      <c r="AZ36" s="76"/>
      <c r="BA36" s="75" t="e">
        <v>#DIV/0!</v>
      </c>
    </row>
    <row r="37" spans="1:53" ht="12.75" customHeight="1">
      <c r="A37" s="78" t="s">
        <v>27</v>
      </c>
      <c r="B37" s="18"/>
      <c r="C37" s="10" t="s">
        <v>43</v>
      </c>
      <c r="D37" s="19"/>
      <c r="E37" s="63">
        <v>6.337822501615076</v>
      </c>
      <c r="F37" s="71"/>
      <c r="G37" s="63">
        <v>7.274668291925734</v>
      </c>
      <c r="H37" s="71"/>
      <c r="I37" s="63">
        <v>6.7349912452773</v>
      </c>
      <c r="J37" s="63"/>
      <c r="K37" s="63">
        <v>-73.87241013538994</v>
      </c>
      <c r="L37" s="63"/>
      <c r="M37" s="63">
        <v>-100</v>
      </c>
      <c r="N37" s="71"/>
      <c r="O37" s="63">
        <v>1.4516137431851206</v>
      </c>
      <c r="P37" s="71"/>
      <c r="Q37" s="63">
        <v>1.4261731878353556</v>
      </c>
      <c r="R37" s="71"/>
      <c r="S37" s="63">
        <v>1.4876818419218507</v>
      </c>
      <c r="T37" s="71"/>
      <c r="U37" s="63">
        <v>1.6867337461936138</v>
      </c>
      <c r="V37" s="71"/>
      <c r="W37" s="63">
        <v>2.015219004697011</v>
      </c>
      <c r="X37" s="71"/>
      <c r="Y37" s="63">
        <v>1.8899350509796742</v>
      </c>
      <c r="Z37" s="71"/>
      <c r="AA37" s="63">
        <v>1.7675387009019383</v>
      </c>
      <c r="AB37" s="71"/>
      <c r="AC37" s="63">
        <v>1.5943276754990743</v>
      </c>
      <c r="AD37" s="71"/>
      <c r="AE37" s="63">
        <v>1.4051865074106384</v>
      </c>
      <c r="AF37" s="71"/>
      <c r="AG37" s="63">
        <v>1.6640452486891055</v>
      </c>
      <c r="AH37" s="71"/>
      <c r="AI37" s="63">
        <v>1.8338308086353283</v>
      </c>
      <c r="AJ37" s="71"/>
      <c r="AK37" s="63">
        <v>1.7969631277116926</v>
      </c>
      <c r="AL37" s="71"/>
      <c r="AM37" s="63">
        <v>1.78976590783253</v>
      </c>
      <c r="AN37" s="71"/>
      <c r="AO37" s="63">
        <v>-100</v>
      </c>
      <c r="AP37" s="71"/>
      <c r="AQ37" s="63" t="e">
        <v>#DIV/0!</v>
      </c>
      <c r="AR37" s="71"/>
      <c r="AS37" s="63" t="e">
        <v>#DIV/0!</v>
      </c>
      <c r="AT37" s="71"/>
      <c r="AU37" s="63" t="e">
        <v>#DIV/0!</v>
      </c>
      <c r="AV37" s="71"/>
      <c r="AW37" s="63" t="e">
        <v>#DIV/0!</v>
      </c>
      <c r="AX37" s="71"/>
      <c r="AY37" s="63" t="e">
        <v>#DIV/0!</v>
      </c>
      <c r="AZ37" s="71"/>
      <c r="BA37" s="63" t="e">
        <v>#DIV/0!</v>
      </c>
    </row>
    <row r="38" spans="1:53" ht="12.75" customHeight="1">
      <c r="A38" s="7" t="s">
        <v>81</v>
      </c>
      <c r="B38" s="18"/>
      <c r="C38" s="10" t="s">
        <v>99</v>
      </c>
      <c r="D38" s="19"/>
      <c r="E38" s="63">
        <v>4.613903486050019</v>
      </c>
      <c r="F38" s="71"/>
      <c r="G38" s="63">
        <v>4.505898458087376</v>
      </c>
      <c r="H38" s="71"/>
      <c r="I38" s="63">
        <v>5.718879126711807</v>
      </c>
      <c r="J38" s="63"/>
      <c r="K38" s="63">
        <v>-73.92661395162214</v>
      </c>
      <c r="L38" s="63"/>
      <c r="M38" s="63">
        <v>-100</v>
      </c>
      <c r="N38" s="71"/>
      <c r="O38" s="63">
        <v>0.4375519260328087</v>
      </c>
      <c r="P38" s="71"/>
      <c r="Q38" s="63">
        <v>1.3933681156532929</v>
      </c>
      <c r="R38" s="71"/>
      <c r="S38" s="63">
        <v>1.966924707693174</v>
      </c>
      <c r="T38" s="71"/>
      <c r="U38" s="63">
        <v>1.4428584552029777</v>
      </c>
      <c r="V38" s="71"/>
      <c r="W38" s="63">
        <v>0.7483921371800761</v>
      </c>
      <c r="X38" s="71"/>
      <c r="Y38" s="63">
        <v>0.7026156967685493</v>
      </c>
      <c r="Z38" s="71"/>
      <c r="AA38" s="63">
        <v>1.0048037424929657</v>
      </c>
      <c r="AB38" s="71"/>
      <c r="AC38" s="63">
        <v>1.0201375275147528</v>
      </c>
      <c r="AD38" s="71"/>
      <c r="AE38" s="63">
        <v>1.5795634741491371</v>
      </c>
      <c r="AF38" s="71"/>
      <c r="AG38" s="63">
        <v>1.693884519999278</v>
      </c>
      <c r="AH38" s="71"/>
      <c r="AI38" s="63">
        <v>1.8250106615331774</v>
      </c>
      <c r="AJ38" s="71"/>
      <c r="AK38" s="63">
        <v>1.5373223578397655</v>
      </c>
      <c r="AL38" s="71"/>
      <c r="AM38" s="63">
        <v>1.7687230812329702</v>
      </c>
      <c r="AN38" s="71"/>
      <c r="AO38" s="63">
        <v>-100</v>
      </c>
      <c r="AP38" s="71"/>
      <c r="AQ38" s="63" t="e">
        <v>#DIV/0!</v>
      </c>
      <c r="AR38" s="71"/>
      <c r="AS38" s="63" t="e">
        <v>#DIV/0!</v>
      </c>
      <c r="AT38" s="71"/>
      <c r="AU38" s="63" t="e">
        <v>#DIV/0!</v>
      </c>
      <c r="AV38" s="71"/>
      <c r="AW38" s="63" t="e">
        <v>#DIV/0!</v>
      </c>
      <c r="AX38" s="71"/>
      <c r="AY38" s="63" t="e">
        <v>#DIV/0!</v>
      </c>
      <c r="AZ38" s="71"/>
      <c r="BA38" s="63" t="e">
        <v>#DIV/0!</v>
      </c>
    </row>
    <row r="39" spans="1:53" ht="12.75" customHeight="1">
      <c r="A39" s="9" t="s">
        <v>101</v>
      </c>
      <c r="B39" s="18"/>
      <c r="C39" s="106" t="s">
        <v>100</v>
      </c>
      <c r="D39" s="19"/>
      <c r="E39" s="74">
        <v>11.240592380350467</v>
      </c>
      <c r="F39" s="71"/>
      <c r="G39" s="74">
        <v>9.466464562020693</v>
      </c>
      <c r="H39" s="71"/>
      <c r="I39" s="74">
        <v>13.945286972031745</v>
      </c>
      <c r="J39" s="71"/>
      <c r="K39" s="74">
        <v>-72.45849903792612</v>
      </c>
      <c r="L39" s="71"/>
      <c r="M39" s="74">
        <v>-100</v>
      </c>
      <c r="N39" s="71"/>
      <c r="O39" s="74">
        <v>3.3178086383029326</v>
      </c>
      <c r="P39" s="71"/>
      <c r="Q39" s="74">
        <v>2.890396257280692</v>
      </c>
      <c r="R39" s="71"/>
      <c r="S39" s="74">
        <v>2.431466272393079</v>
      </c>
      <c r="T39" s="71"/>
      <c r="U39" s="74">
        <v>2.230447098883759</v>
      </c>
      <c r="V39" s="71"/>
      <c r="W39" s="74">
        <v>1.8175506711790357</v>
      </c>
      <c r="X39" s="71"/>
      <c r="Y39" s="74">
        <v>2.1552340398303116</v>
      </c>
      <c r="Z39" s="71"/>
      <c r="AA39" s="74">
        <v>2.7323233336546737</v>
      </c>
      <c r="AB39" s="71"/>
      <c r="AC39" s="74">
        <v>2.9417901105779354</v>
      </c>
      <c r="AD39" s="71"/>
      <c r="AE39" s="74">
        <v>3.206712162184666</v>
      </c>
      <c r="AF39" s="71"/>
      <c r="AG39" s="74">
        <v>3.9020943403670794</v>
      </c>
      <c r="AH39" s="71"/>
      <c r="AI39" s="74">
        <v>3.957066121693753</v>
      </c>
      <c r="AJ39" s="71"/>
      <c r="AK39" s="74">
        <v>3.997424792227555</v>
      </c>
      <c r="AL39" s="71"/>
      <c r="AM39" s="74">
        <v>4.017276083257593</v>
      </c>
      <c r="AN39" s="71"/>
      <c r="AO39" s="74">
        <v>-100</v>
      </c>
      <c r="AP39" s="71"/>
      <c r="AQ39" s="74" t="e">
        <v>#DIV/0!</v>
      </c>
      <c r="AR39" s="71"/>
      <c r="AS39" s="74" t="e">
        <v>#DIV/0!</v>
      </c>
      <c r="AT39" s="71"/>
      <c r="AU39" s="74" t="e">
        <v>#DIV/0!</v>
      </c>
      <c r="AV39" s="71"/>
      <c r="AW39" s="74" t="e">
        <v>#DIV/0!</v>
      </c>
      <c r="AX39" s="71"/>
      <c r="AY39" s="74" t="e">
        <v>#DIV/0!</v>
      </c>
      <c r="AZ39" s="71"/>
      <c r="BA39" s="74" t="e">
        <v>#DIV/0!</v>
      </c>
    </row>
    <row r="40" spans="1:53" s="12" customFormat="1" ht="12.75" customHeight="1" thickBot="1">
      <c r="A40" s="31" t="s">
        <v>82</v>
      </c>
      <c r="B40" s="29"/>
      <c r="C40" s="107"/>
      <c r="D40" s="17"/>
      <c r="E40" s="77">
        <v>6.054293472734007</v>
      </c>
      <c r="F40" s="76"/>
      <c r="G40" s="77">
        <v>6.341878760231756</v>
      </c>
      <c r="H40" s="76"/>
      <c r="I40" s="77">
        <v>7.013735908928176</v>
      </c>
      <c r="J40" s="76"/>
      <c r="K40" s="77">
        <v>-73.75024884953294</v>
      </c>
      <c r="L40" s="76"/>
      <c r="M40" s="77">
        <v>-100</v>
      </c>
      <c r="N40" s="76"/>
      <c r="O40" s="77">
        <v>1.19916121969601</v>
      </c>
      <c r="P40" s="76"/>
      <c r="Q40" s="77">
        <v>1.5465359255396383</v>
      </c>
      <c r="R40" s="76"/>
      <c r="S40" s="77">
        <v>1.7715657618846414</v>
      </c>
      <c r="T40" s="76"/>
      <c r="U40" s="77">
        <v>1.6372388772753599</v>
      </c>
      <c r="V40" s="76"/>
      <c r="W40" s="77">
        <v>1.4773139785756007</v>
      </c>
      <c r="X40" s="76"/>
      <c r="Y40" s="77">
        <v>1.431612263550952</v>
      </c>
      <c r="Z40" s="76"/>
      <c r="AA40" s="77">
        <v>1.5507157267196758</v>
      </c>
      <c r="AB40" s="76"/>
      <c r="AC40" s="77">
        <v>1.492685451400444</v>
      </c>
      <c r="AD40" s="76"/>
      <c r="AE40" s="77">
        <v>1.6500786435045711</v>
      </c>
      <c r="AF40" s="76"/>
      <c r="AG40" s="77">
        <v>1.8968717012422864</v>
      </c>
      <c r="AH40" s="76"/>
      <c r="AI40" s="77">
        <v>2.0440005475509393</v>
      </c>
      <c r="AJ40" s="76"/>
      <c r="AK40" s="77">
        <v>1.9192041409172633</v>
      </c>
      <c r="AL40" s="76"/>
      <c r="AM40" s="77">
        <v>2.0144627214845556</v>
      </c>
      <c r="AN40" s="76"/>
      <c r="AO40" s="77">
        <v>-100</v>
      </c>
      <c r="AP40" s="76"/>
      <c r="AQ40" s="77" t="e">
        <v>#DIV/0!</v>
      </c>
      <c r="AR40" s="76"/>
      <c r="AS40" s="77" t="e">
        <v>#DIV/0!</v>
      </c>
      <c r="AT40" s="76"/>
      <c r="AU40" s="77" t="e">
        <v>#DIV/0!</v>
      </c>
      <c r="AV40" s="76"/>
      <c r="AW40" s="77" t="e">
        <v>#DIV/0!</v>
      </c>
      <c r="AX40" s="76"/>
      <c r="AY40" s="77" t="e">
        <v>#DIV/0!</v>
      </c>
      <c r="AZ40" s="76"/>
      <c r="BA40" s="77" t="e">
        <v>#DIV/0!</v>
      </c>
    </row>
    <row r="41" spans="1:28" ht="12.75" customHeight="1">
      <c r="A41" s="10" t="s">
        <v>20</v>
      </c>
      <c r="P41" s="19"/>
      <c r="R41" s="19"/>
      <c r="T41" s="19"/>
      <c r="X41" s="19"/>
      <c r="Z41" s="19"/>
      <c r="AB41" s="19"/>
    </row>
  </sheetData>
  <printOptions horizontalCentered="1"/>
  <pageMargins left="0.3937007874015748" right="0.3937007874015748" top="0.1968503937007874" bottom="0.1968503937007874" header="0.5118110236220472" footer="0.5118110236220472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014111111"/>
  <dimension ref="A1:BA35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0" customWidth="1"/>
    <col min="2" max="2" width="0.5625" style="0" customWidth="1"/>
    <col min="3" max="3" width="8.7109375" style="0" customWidth="1"/>
    <col min="4" max="4" width="0.5625" style="0" customWidth="1"/>
    <col min="5" max="5" width="6.7109375" style="14" hidden="1" customWidth="1"/>
    <col min="6" max="6" width="0.5625" style="14" hidden="1" customWidth="1"/>
    <col min="7" max="7" width="6.7109375" style="14" customWidth="1"/>
    <col min="8" max="8" width="0.5625" style="14" customWidth="1"/>
    <col min="9" max="9" width="6.7109375" style="14" customWidth="1"/>
    <col min="10" max="10" width="0.5625" style="14" customWidth="1"/>
    <col min="11" max="11" width="6.7109375" style="14" hidden="1" customWidth="1"/>
    <col min="12" max="12" width="0.5625" style="14" hidden="1" customWidth="1"/>
    <col min="13" max="13" width="6.7109375" style="14" hidden="1" customWidth="1"/>
    <col min="14" max="14" width="0.5625" style="14" hidden="1" customWidth="1"/>
    <col min="15" max="15" width="6.7109375" style="0" hidden="1" customWidth="1"/>
    <col min="16" max="16" width="0.5625" style="0" hidden="1" customWidth="1"/>
    <col min="17" max="17" width="6.7109375" style="0" hidden="1" customWidth="1"/>
    <col min="18" max="18" width="0.5625" style="0" hidden="1" customWidth="1"/>
    <col min="19" max="19" width="6.7109375" style="0" hidden="1" customWidth="1"/>
    <col min="20" max="20" width="0.5625" style="0" hidden="1" customWidth="1"/>
    <col min="21" max="21" width="6.7109375" style="0" hidden="1" customWidth="1"/>
    <col min="22" max="22" width="0.5625" style="0" hidden="1" customWidth="1"/>
    <col min="23" max="23" width="6.7109375" style="0" customWidth="1"/>
    <col min="24" max="24" width="0.5625" style="0" customWidth="1"/>
    <col min="25" max="25" width="6.7109375" style="0" customWidth="1"/>
    <col min="26" max="26" width="0.5625" style="0" customWidth="1"/>
    <col min="27" max="27" width="6.7109375" style="0" customWidth="1"/>
    <col min="28" max="28" width="0.5625" style="0" customWidth="1"/>
    <col min="29" max="29" width="6.7109375" style="0" customWidth="1"/>
    <col min="30" max="30" width="0.5625" style="0" customWidth="1"/>
    <col min="31" max="31" width="6.7109375" style="0" customWidth="1"/>
    <col min="32" max="32" width="0.5625" style="0" customWidth="1"/>
    <col min="33" max="33" width="6.7109375" style="0" customWidth="1"/>
    <col min="34" max="34" width="0.5625" style="0" customWidth="1"/>
    <col min="35" max="35" width="6.7109375" style="0" customWidth="1"/>
    <col min="36" max="36" width="0.5625" style="0" customWidth="1"/>
    <col min="37" max="37" width="6.7109375" style="0" customWidth="1"/>
    <col min="38" max="38" width="0.5625" style="0" customWidth="1"/>
    <col min="39" max="39" width="6.7109375" style="0" customWidth="1"/>
    <col min="40" max="40" width="0.5625" style="0" hidden="1" customWidth="1"/>
    <col min="41" max="41" width="6.7109375" style="0" hidden="1" customWidth="1"/>
    <col min="42" max="42" width="0.5625" style="0" hidden="1" customWidth="1"/>
    <col min="43" max="43" width="6.7109375" style="0" hidden="1" customWidth="1"/>
    <col min="44" max="44" width="0.5625" style="0" hidden="1" customWidth="1"/>
    <col min="45" max="45" width="6.7109375" style="0" hidden="1" customWidth="1"/>
    <col min="46" max="46" width="0.5625" style="0" hidden="1" customWidth="1"/>
    <col min="47" max="47" width="6.7109375" style="0" hidden="1" customWidth="1"/>
    <col min="48" max="48" width="0.5625" style="0" hidden="1" customWidth="1"/>
    <col min="49" max="49" width="6.7109375" style="0" hidden="1" customWidth="1"/>
    <col min="50" max="50" width="0.5625" style="0" hidden="1" customWidth="1"/>
    <col min="51" max="51" width="6.7109375" style="0" hidden="1" customWidth="1"/>
    <col min="52" max="52" width="0.5625" style="0" hidden="1" customWidth="1"/>
    <col min="53" max="53" width="6.7109375" style="0" hidden="1" customWidth="1"/>
  </cols>
  <sheetData>
    <row r="1" spans="1:14" s="21" customFormat="1" ht="16.5" customHeight="1">
      <c r="A1" s="20" t="s">
        <v>65</v>
      </c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21" customFormat="1" ht="16.5" customHeight="1">
      <c r="A2" s="3" t="s">
        <v>193</v>
      </c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4" ht="19.5" customHeight="1">
      <c r="A3" s="2"/>
      <c r="B3" s="2"/>
      <c r="C3" s="2"/>
      <c r="D3" s="2"/>
    </row>
    <row r="4" ht="15" customHeight="1">
      <c r="A4" s="23" t="s">
        <v>178</v>
      </c>
    </row>
    <row r="5" ht="15" customHeight="1">
      <c r="A5" s="1" t="s">
        <v>187</v>
      </c>
    </row>
    <row r="6" spans="1:53" ht="5.25" customHeight="1" thickBot="1">
      <c r="A6" s="4"/>
      <c r="B6" s="4"/>
      <c r="C6" s="4"/>
      <c r="D6" s="4"/>
      <c r="E6" s="15"/>
      <c r="F6" s="15"/>
      <c r="G6" s="15"/>
      <c r="H6" s="15"/>
      <c r="I6" s="15"/>
      <c r="J6" s="15"/>
      <c r="K6" s="15"/>
      <c r="L6" s="15"/>
      <c r="M6" s="15"/>
      <c r="N6" s="15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15" customHeight="1" thickBot="1" thickTop="1">
      <c r="A7" s="7"/>
      <c r="B7" s="18"/>
      <c r="C7" s="7"/>
      <c r="D7" s="18"/>
      <c r="E7" s="24"/>
      <c r="F7" s="25"/>
      <c r="G7" s="24"/>
      <c r="H7" s="25"/>
      <c r="I7" s="24"/>
      <c r="J7" s="24"/>
      <c r="K7" s="24"/>
      <c r="L7" s="24"/>
      <c r="M7" s="24"/>
      <c r="N7" s="25"/>
      <c r="O7" s="80" t="s">
        <v>4</v>
      </c>
      <c r="P7" s="80"/>
      <c r="Q7" s="13"/>
      <c r="R7" s="13"/>
      <c r="S7" s="13"/>
      <c r="T7" s="13"/>
      <c r="U7" s="13"/>
      <c r="V7" s="18"/>
      <c r="W7" s="80" t="s">
        <v>5</v>
      </c>
      <c r="X7" s="80"/>
      <c r="Y7" s="13"/>
      <c r="Z7" s="13"/>
      <c r="AA7" s="13"/>
      <c r="AB7" s="13"/>
      <c r="AC7" s="13"/>
      <c r="AD7" s="18"/>
      <c r="AE7" s="80" t="s">
        <v>83</v>
      </c>
      <c r="AF7" s="80"/>
      <c r="AG7" s="13"/>
      <c r="AH7" s="13"/>
      <c r="AI7" s="13"/>
      <c r="AJ7" s="13"/>
      <c r="AK7" s="13"/>
      <c r="AL7" s="18"/>
      <c r="AM7" s="80" t="s">
        <v>191</v>
      </c>
      <c r="AN7" s="80"/>
      <c r="AO7" s="13"/>
      <c r="AP7" s="13"/>
      <c r="AQ7" s="13"/>
      <c r="AR7" s="13"/>
      <c r="AS7" s="13"/>
      <c r="AT7" s="18"/>
      <c r="AU7" s="80" t="s">
        <v>192</v>
      </c>
      <c r="AV7" s="80"/>
      <c r="AW7" s="13"/>
      <c r="AX7" s="13"/>
      <c r="AY7" s="13"/>
      <c r="AZ7" s="13"/>
      <c r="BA7" s="13"/>
    </row>
    <row r="8" spans="1:53" ht="15" customHeight="1" thickBot="1">
      <c r="A8" s="13"/>
      <c r="B8" s="18"/>
      <c r="C8" s="13" t="s">
        <v>3</v>
      </c>
      <c r="D8" s="18"/>
      <c r="E8" s="81" t="s">
        <v>4</v>
      </c>
      <c r="F8" s="82"/>
      <c r="G8" s="81" t="s">
        <v>5</v>
      </c>
      <c r="H8" s="82"/>
      <c r="I8" s="81" t="s">
        <v>83</v>
      </c>
      <c r="J8" s="82"/>
      <c r="K8" s="81" t="s">
        <v>191</v>
      </c>
      <c r="L8" s="82"/>
      <c r="M8" s="81" t="s">
        <v>192</v>
      </c>
      <c r="N8" s="82"/>
      <c r="O8" s="13" t="s">
        <v>6</v>
      </c>
      <c r="P8" s="18"/>
      <c r="Q8" s="13" t="s">
        <v>7</v>
      </c>
      <c r="R8" s="18"/>
      <c r="S8" s="13" t="s">
        <v>8</v>
      </c>
      <c r="T8" s="18"/>
      <c r="U8" s="13" t="s">
        <v>9</v>
      </c>
      <c r="V8" s="18"/>
      <c r="W8" s="13" t="s">
        <v>6</v>
      </c>
      <c r="X8" s="18"/>
      <c r="Y8" s="13" t="s">
        <v>7</v>
      </c>
      <c r="Z8" s="18"/>
      <c r="AA8" s="13" t="s">
        <v>8</v>
      </c>
      <c r="AB8" s="18"/>
      <c r="AC8" s="13" t="s">
        <v>9</v>
      </c>
      <c r="AD8" s="18"/>
      <c r="AE8" s="13" t="s">
        <v>6</v>
      </c>
      <c r="AF8" s="18"/>
      <c r="AG8" s="13" t="s">
        <v>7</v>
      </c>
      <c r="AH8" s="18"/>
      <c r="AI8" s="13" t="s">
        <v>8</v>
      </c>
      <c r="AJ8" s="18"/>
      <c r="AK8" s="13" t="s">
        <v>9</v>
      </c>
      <c r="AL8" s="18"/>
      <c r="AM8" s="13" t="s">
        <v>6</v>
      </c>
      <c r="AN8" s="18"/>
      <c r="AO8" s="13" t="s">
        <v>7</v>
      </c>
      <c r="AP8" s="18"/>
      <c r="AQ8" s="13" t="s">
        <v>8</v>
      </c>
      <c r="AR8" s="18"/>
      <c r="AS8" s="13" t="s">
        <v>9</v>
      </c>
      <c r="AT8" s="18"/>
      <c r="AU8" s="13" t="s">
        <v>6</v>
      </c>
      <c r="AV8" s="18"/>
      <c r="AW8" s="13" t="s">
        <v>7</v>
      </c>
      <c r="AX8" s="18"/>
      <c r="AY8" s="13" t="s">
        <v>8</v>
      </c>
      <c r="AZ8" s="18"/>
      <c r="BA8" s="13" t="s">
        <v>9</v>
      </c>
    </row>
    <row r="9" spans="1:53" ht="12.75" customHeight="1">
      <c r="A9" s="89" t="s">
        <v>170</v>
      </c>
      <c r="B9" s="18"/>
      <c r="C9" s="89"/>
      <c r="D9" s="18"/>
      <c r="E9" s="90"/>
      <c r="F9" s="82"/>
      <c r="G9" s="90"/>
      <c r="H9" s="82"/>
      <c r="I9" s="90"/>
      <c r="J9" s="82"/>
      <c r="K9" s="90"/>
      <c r="L9" s="82"/>
      <c r="M9" s="90"/>
      <c r="N9" s="82"/>
      <c r="O9" s="89"/>
      <c r="P9" s="18"/>
      <c r="Q9" s="89"/>
      <c r="R9" s="18"/>
      <c r="S9" s="89"/>
      <c r="T9" s="18"/>
      <c r="U9" s="89"/>
      <c r="V9" s="18"/>
      <c r="W9" s="89"/>
      <c r="X9" s="18"/>
      <c r="Y9" s="89"/>
      <c r="Z9" s="18"/>
      <c r="AA9" s="89"/>
      <c r="AB9" s="18"/>
      <c r="AC9" s="89"/>
      <c r="AD9" s="18"/>
      <c r="AE9" s="89"/>
      <c r="AF9" s="18"/>
      <c r="AG9" s="89"/>
      <c r="AH9" s="18"/>
      <c r="AI9" s="89"/>
      <c r="AJ9" s="18"/>
      <c r="AK9" s="89"/>
      <c r="AL9" s="18"/>
      <c r="AM9" s="89"/>
      <c r="AN9" s="18"/>
      <c r="AO9" s="89"/>
      <c r="AP9" s="18"/>
      <c r="AQ9" s="89"/>
      <c r="AR9" s="18"/>
      <c r="AS9" s="89"/>
      <c r="AT9" s="18"/>
      <c r="AU9" s="89"/>
      <c r="AV9" s="18"/>
      <c r="AW9" s="89"/>
      <c r="AX9" s="18"/>
      <c r="AY9" s="89"/>
      <c r="AZ9" s="18"/>
      <c r="BA9" s="89"/>
    </row>
    <row r="10" spans="1:53" ht="12.75" customHeight="1">
      <c r="A10" s="7" t="s">
        <v>17</v>
      </c>
      <c r="B10" s="18"/>
      <c r="C10" s="120" t="s">
        <v>116</v>
      </c>
      <c r="D10" s="19"/>
      <c r="E10" s="63">
        <v>1.7824014965766022</v>
      </c>
      <c r="F10" s="71"/>
      <c r="G10" s="63">
        <v>1.7090158996207139</v>
      </c>
      <c r="H10" s="71"/>
      <c r="I10" s="63">
        <v>-2.780901558471871</v>
      </c>
      <c r="J10" s="63"/>
      <c r="K10" s="63">
        <v>-75.51288906591442</v>
      </c>
      <c r="L10" s="63"/>
      <c r="M10" s="63">
        <v>-100</v>
      </c>
      <c r="N10" s="71"/>
      <c r="O10" s="63">
        <v>3.483203469499241</v>
      </c>
      <c r="P10" s="71"/>
      <c r="Q10" s="63">
        <v>1.7636472044120222</v>
      </c>
      <c r="R10" s="71"/>
      <c r="S10" s="63">
        <v>0.7857392774215821</v>
      </c>
      <c r="T10" s="71"/>
      <c r="U10" s="63">
        <v>1.1446368704001175</v>
      </c>
      <c r="V10" s="71"/>
      <c r="W10" s="63">
        <v>2.51210558320758</v>
      </c>
      <c r="X10" s="71"/>
      <c r="Y10" s="63">
        <v>2.5984038711541313</v>
      </c>
      <c r="Z10" s="71"/>
      <c r="AA10" s="63">
        <v>1.8621997437356264</v>
      </c>
      <c r="AB10" s="71"/>
      <c r="AC10" s="63">
        <v>-0.11545058714870216</v>
      </c>
      <c r="AD10" s="71"/>
      <c r="AE10" s="63">
        <v>-2.620857537063559</v>
      </c>
      <c r="AF10" s="71"/>
      <c r="AG10" s="63">
        <v>-2.908500240219203</v>
      </c>
      <c r="AH10" s="71"/>
      <c r="AI10" s="63">
        <v>-2.7401092184129228</v>
      </c>
      <c r="AJ10" s="71"/>
      <c r="AK10" s="63">
        <v>-2.8551486660531977</v>
      </c>
      <c r="AL10" s="71"/>
      <c r="AM10" s="63">
        <v>-2.7970727930207606</v>
      </c>
      <c r="AN10" s="71"/>
      <c r="AO10" s="63">
        <v>-100</v>
      </c>
      <c r="AP10" s="71"/>
      <c r="AQ10" s="63">
        <v>-100</v>
      </c>
      <c r="AR10" s="71"/>
      <c r="AS10" s="63">
        <v>-100</v>
      </c>
      <c r="AT10" s="71"/>
      <c r="AU10" s="63">
        <v>-100</v>
      </c>
      <c r="AV10" s="71"/>
      <c r="AW10" s="63" t="e">
        <v>#DIV/0!</v>
      </c>
      <c r="AX10" s="71"/>
      <c r="AY10" s="63" t="e">
        <v>#DIV/0!</v>
      </c>
      <c r="AZ10" s="71"/>
      <c r="BA10" s="63" t="e">
        <v>#DIV/0!</v>
      </c>
    </row>
    <row r="11" spans="1:53" ht="12.75" customHeight="1">
      <c r="A11" s="7" t="s">
        <v>73</v>
      </c>
      <c r="B11" s="18"/>
      <c r="C11" s="120" t="s">
        <v>117</v>
      </c>
      <c r="D11" s="19"/>
      <c r="E11" s="63">
        <v>-2.114949486215001</v>
      </c>
      <c r="F11" s="71"/>
      <c r="G11" s="63">
        <v>-1.1859627941901763</v>
      </c>
      <c r="H11" s="71"/>
      <c r="I11" s="63">
        <v>0.31588044223263</v>
      </c>
      <c r="J11" s="63"/>
      <c r="K11" s="63">
        <v>-74.9389166146808</v>
      </c>
      <c r="L11" s="63"/>
      <c r="M11" s="63">
        <v>-100</v>
      </c>
      <c r="N11" s="71"/>
      <c r="O11" s="63">
        <v>-4.168932518803626</v>
      </c>
      <c r="P11" s="71"/>
      <c r="Q11" s="63">
        <v>-3.1489635914509706</v>
      </c>
      <c r="R11" s="71"/>
      <c r="S11" s="63">
        <v>-1.3835801589954455</v>
      </c>
      <c r="T11" s="71"/>
      <c r="U11" s="63">
        <v>0.34135455359634026</v>
      </c>
      <c r="V11" s="71"/>
      <c r="W11" s="63">
        <v>-0.05748312354449947</v>
      </c>
      <c r="X11" s="71"/>
      <c r="Y11" s="63">
        <v>-1.0771289375827053</v>
      </c>
      <c r="Z11" s="71"/>
      <c r="AA11" s="63">
        <v>-1.5223638641220227</v>
      </c>
      <c r="AB11" s="71"/>
      <c r="AC11" s="63">
        <v>-2.079934448777132</v>
      </c>
      <c r="AD11" s="71"/>
      <c r="AE11" s="63">
        <v>-1.0758476263512562</v>
      </c>
      <c r="AF11" s="71"/>
      <c r="AG11" s="63">
        <v>1.0529855765637919</v>
      </c>
      <c r="AH11" s="71"/>
      <c r="AI11" s="63">
        <v>0.9914399449283184</v>
      </c>
      <c r="AJ11" s="71"/>
      <c r="AK11" s="63">
        <v>0.31454529153343014</v>
      </c>
      <c r="AL11" s="71"/>
      <c r="AM11" s="63">
        <v>0.6157057135403043</v>
      </c>
      <c r="AN11" s="71"/>
      <c r="AO11" s="63">
        <v>-100</v>
      </c>
      <c r="AP11" s="71"/>
      <c r="AQ11" s="63">
        <v>-100</v>
      </c>
      <c r="AR11" s="71"/>
      <c r="AS11" s="63">
        <v>-100</v>
      </c>
      <c r="AT11" s="71"/>
      <c r="AU11" s="63">
        <v>-100</v>
      </c>
      <c r="AV11" s="71"/>
      <c r="AW11" s="63" t="e">
        <v>#DIV/0!</v>
      </c>
      <c r="AX11" s="71"/>
      <c r="AY11" s="63" t="e">
        <v>#DIV/0!</v>
      </c>
      <c r="AZ11" s="71"/>
      <c r="BA11" s="63" t="e">
        <v>#DIV/0!</v>
      </c>
    </row>
    <row r="12" spans="1:53" ht="12.75" customHeight="1">
      <c r="A12" s="7" t="s">
        <v>18</v>
      </c>
      <c r="B12" s="18"/>
      <c r="C12" s="120" t="s">
        <v>118</v>
      </c>
      <c r="D12" s="19"/>
      <c r="E12" s="63">
        <v>4.64035572739836</v>
      </c>
      <c r="F12" s="71"/>
      <c r="G12" s="63">
        <v>5.379775753462623</v>
      </c>
      <c r="H12" s="71"/>
      <c r="I12" s="63">
        <v>3.026092029799776</v>
      </c>
      <c r="J12" s="63"/>
      <c r="K12" s="63">
        <v>-74.6167326165016</v>
      </c>
      <c r="L12" s="63"/>
      <c r="M12" s="63">
        <v>-100</v>
      </c>
      <c r="N12" s="71"/>
      <c r="O12" s="63">
        <v>3.8150013088803725</v>
      </c>
      <c r="P12" s="71"/>
      <c r="Q12" s="63">
        <v>4.376811197657848</v>
      </c>
      <c r="R12" s="71"/>
      <c r="S12" s="63">
        <v>4.945523958300124</v>
      </c>
      <c r="T12" s="71"/>
      <c r="U12" s="63">
        <v>5.399981699255663</v>
      </c>
      <c r="V12" s="71"/>
      <c r="W12" s="63">
        <v>5.689598708460086</v>
      </c>
      <c r="X12" s="71"/>
      <c r="Y12" s="63">
        <v>5.829665906967141</v>
      </c>
      <c r="Z12" s="71"/>
      <c r="AA12" s="63">
        <v>5.379954364237793</v>
      </c>
      <c r="AB12" s="71"/>
      <c r="AC12" s="63">
        <v>4.645874308842335</v>
      </c>
      <c r="AD12" s="71"/>
      <c r="AE12" s="63">
        <v>4.026310492620033</v>
      </c>
      <c r="AF12" s="71"/>
      <c r="AG12" s="63">
        <v>3.173358880676669</v>
      </c>
      <c r="AH12" s="71"/>
      <c r="AI12" s="63">
        <v>2.584662395410686</v>
      </c>
      <c r="AJ12" s="71"/>
      <c r="AK12" s="63">
        <v>2.351133442351294</v>
      </c>
      <c r="AL12" s="71"/>
      <c r="AM12" s="63">
        <v>2.3566718879363124</v>
      </c>
      <c r="AN12" s="71"/>
      <c r="AO12" s="63">
        <v>-100</v>
      </c>
      <c r="AP12" s="71"/>
      <c r="AQ12" s="63">
        <v>-100</v>
      </c>
      <c r="AR12" s="71"/>
      <c r="AS12" s="63">
        <v>-100</v>
      </c>
      <c r="AT12" s="71"/>
      <c r="AU12" s="63">
        <v>-100</v>
      </c>
      <c r="AV12" s="71"/>
      <c r="AW12" s="63" t="e">
        <v>#DIV/0!</v>
      </c>
      <c r="AX12" s="71"/>
      <c r="AY12" s="63" t="e">
        <v>#DIV/0!</v>
      </c>
      <c r="AZ12" s="71"/>
      <c r="BA12" s="63" t="e">
        <v>#DIV/0!</v>
      </c>
    </row>
    <row r="13" spans="1:53" ht="12.75" customHeight="1">
      <c r="A13" s="48" t="s">
        <v>74</v>
      </c>
      <c r="B13" s="18"/>
      <c r="C13" s="120" t="s">
        <v>119</v>
      </c>
      <c r="D13" s="19"/>
      <c r="E13" s="63">
        <v>2.7990093462024523</v>
      </c>
      <c r="F13" s="71"/>
      <c r="G13" s="63">
        <v>7.1019116296044515</v>
      </c>
      <c r="H13" s="71"/>
      <c r="I13" s="63">
        <v>10.898177823081689</v>
      </c>
      <c r="J13" s="63"/>
      <c r="K13" s="63">
        <v>-73.38930774503083</v>
      </c>
      <c r="L13" s="63"/>
      <c r="M13" s="63">
        <v>-100</v>
      </c>
      <c r="N13" s="71"/>
      <c r="O13" s="63">
        <v>5.109185344841793</v>
      </c>
      <c r="P13" s="71"/>
      <c r="Q13" s="63">
        <v>4.6624859375973715</v>
      </c>
      <c r="R13" s="71"/>
      <c r="S13" s="63">
        <v>1.5852244691648254</v>
      </c>
      <c r="T13" s="71"/>
      <c r="U13" s="63">
        <v>-0.012861269509878426</v>
      </c>
      <c r="V13" s="71"/>
      <c r="W13" s="63">
        <v>1.9728358810309654</v>
      </c>
      <c r="X13" s="71"/>
      <c r="Y13" s="63">
        <v>5.216753654344242</v>
      </c>
      <c r="Z13" s="71"/>
      <c r="AA13" s="63">
        <v>9.198092158626636</v>
      </c>
      <c r="AB13" s="71"/>
      <c r="AC13" s="63">
        <v>12.06992064444037</v>
      </c>
      <c r="AD13" s="71"/>
      <c r="AE13" s="63">
        <v>11.283693149716157</v>
      </c>
      <c r="AF13" s="71"/>
      <c r="AG13" s="63">
        <v>10.451715320912513</v>
      </c>
      <c r="AH13" s="71"/>
      <c r="AI13" s="63">
        <v>10.845983376295742</v>
      </c>
      <c r="AJ13" s="71"/>
      <c r="AK13" s="63">
        <v>11.018062062064882</v>
      </c>
      <c r="AL13" s="71"/>
      <c r="AM13" s="63">
        <v>11.0294097330633</v>
      </c>
      <c r="AN13" s="71"/>
      <c r="AO13" s="63">
        <v>-100</v>
      </c>
      <c r="AP13" s="71"/>
      <c r="AQ13" s="63">
        <v>-100</v>
      </c>
      <c r="AR13" s="71"/>
      <c r="AS13" s="63">
        <v>-100</v>
      </c>
      <c r="AT13" s="71"/>
      <c r="AU13" s="63">
        <v>-100</v>
      </c>
      <c r="AV13" s="71"/>
      <c r="AW13" s="63" t="e">
        <v>#DIV/0!</v>
      </c>
      <c r="AX13" s="71"/>
      <c r="AY13" s="63" t="e">
        <v>#DIV/0!</v>
      </c>
      <c r="AZ13" s="71"/>
      <c r="BA13" s="63" t="e">
        <v>#DIV/0!</v>
      </c>
    </row>
    <row r="14" spans="1:53" ht="12.75" customHeight="1">
      <c r="A14" s="7" t="s">
        <v>19</v>
      </c>
      <c r="B14" s="18"/>
      <c r="C14" s="120" t="s">
        <v>120</v>
      </c>
      <c r="D14" s="19"/>
      <c r="E14" s="63">
        <v>2.405057552337486</v>
      </c>
      <c r="F14" s="71"/>
      <c r="G14" s="63">
        <v>2.834516898746786</v>
      </c>
      <c r="H14" s="71"/>
      <c r="I14" s="63">
        <v>3.06755792586233</v>
      </c>
      <c r="J14" s="63"/>
      <c r="K14" s="63">
        <v>-74.51249620080569</v>
      </c>
      <c r="L14" s="63"/>
      <c r="M14" s="63">
        <v>-100</v>
      </c>
      <c r="N14" s="71"/>
      <c r="O14" s="63">
        <v>2.0509064022123047</v>
      </c>
      <c r="P14" s="71"/>
      <c r="Q14" s="63">
        <v>2.4367356791707095</v>
      </c>
      <c r="R14" s="71"/>
      <c r="S14" s="63">
        <v>2.5299094798231225</v>
      </c>
      <c r="T14" s="71"/>
      <c r="U14" s="63">
        <v>2.598882938857683</v>
      </c>
      <c r="V14" s="71"/>
      <c r="W14" s="63">
        <v>2.629966321383459</v>
      </c>
      <c r="X14" s="71"/>
      <c r="Y14" s="63">
        <v>2.743204196280691</v>
      </c>
      <c r="Z14" s="71"/>
      <c r="AA14" s="63">
        <v>2.9443027894632268</v>
      </c>
      <c r="AB14" s="71"/>
      <c r="AC14" s="63">
        <v>3.0161913959317888</v>
      </c>
      <c r="AD14" s="71"/>
      <c r="AE14" s="63">
        <v>3.03393372130798</v>
      </c>
      <c r="AF14" s="71"/>
      <c r="AG14" s="63">
        <v>3.097102109843086</v>
      </c>
      <c r="AH14" s="71"/>
      <c r="AI14" s="63">
        <v>3.0450551023976757</v>
      </c>
      <c r="AJ14" s="71"/>
      <c r="AK14" s="63">
        <v>3.093669717424574</v>
      </c>
      <c r="AL14" s="71"/>
      <c r="AM14" s="63">
        <v>3.16044031478242</v>
      </c>
      <c r="AN14" s="71"/>
      <c r="AO14" s="63">
        <v>-100</v>
      </c>
      <c r="AP14" s="71"/>
      <c r="AQ14" s="63">
        <v>-100</v>
      </c>
      <c r="AR14" s="71"/>
      <c r="AS14" s="63">
        <v>-100</v>
      </c>
      <c r="AT14" s="71"/>
      <c r="AU14" s="63">
        <v>-100</v>
      </c>
      <c r="AV14" s="71"/>
      <c r="AW14" s="63" t="e">
        <v>#DIV/0!</v>
      </c>
      <c r="AX14" s="71"/>
      <c r="AY14" s="63" t="e">
        <v>#DIV/0!</v>
      </c>
      <c r="AZ14" s="71"/>
      <c r="BA14" s="63" t="e">
        <v>#DIV/0!</v>
      </c>
    </row>
    <row r="15" spans="1:53" ht="12.75" customHeight="1">
      <c r="A15" s="8" t="s">
        <v>75</v>
      </c>
      <c r="B15" s="18"/>
      <c r="C15" s="120" t="s">
        <v>122</v>
      </c>
      <c r="D15" s="19"/>
      <c r="E15" s="63">
        <v>3.0530911461188026</v>
      </c>
      <c r="F15" s="71"/>
      <c r="G15" s="63">
        <v>3.8486816069588814</v>
      </c>
      <c r="H15" s="71"/>
      <c r="I15" s="63">
        <v>4.44798856675348</v>
      </c>
      <c r="J15" s="63"/>
      <c r="K15" s="63">
        <v>-74.21139882678685</v>
      </c>
      <c r="L15" s="63"/>
      <c r="M15" s="63">
        <v>-100</v>
      </c>
      <c r="N15" s="71"/>
      <c r="O15" s="63">
        <v>2.819255876727711</v>
      </c>
      <c r="P15" s="71"/>
      <c r="Q15" s="63">
        <v>3.095461117621001</v>
      </c>
      <c r="R15" s="71"/>
      <c r="S15" s="63">
        <v>3.0591685387246326</v>
      </c>
      <c r="T15" s="71"/>
      <c r="U15" s="63">
        <v>3.2343661632379783</v>
      </c>
      <c r="V15" s="71"/>
      <c r="W15" s="63">
        <v>3.511309268965501</v>
      </c>
      <c r="X15" s="71"/>
      <c r="Y15" s="63">
        <v>3.8218365807784815</v>
      </c>
      <c r="Z15" s="71"/>
      <c r="AA15" s="63">
        <v>4.059209123648899</v>
      </c>
      <c r="AB15" s="71"/>
      <c r="AC15" s="63">
        <v>3.995605391188839</v>
      </c>
      <c r="AD15" s="71"/>
      <c r="AE15" s="63">
        <v>3.9751850917376874</v>
      </c>
      <c r="AF15" s="71"/>
      <c r="AG15" s="63">
        <v>4.2569997294421125</v>
      </c>
      <c r="AH15" s="71"/>
      <c r="AI15" s="63">
        <v>4.537467800071937</v>
      </c>
      <c r="AJ15" s="71"/>
      <c r="AK15" s="63">
        <v>5.005435266123959</v>
      </c>
      <c r="AL15" s="71"/>
      <c r="AM15" s="63">
        <v>5.19081745643184</v>
      </c>
      <c r="AN15" s="71"/>
      <c r="AO15" s="63">
        <v>-100</v>
      </c>
      <c r="AP15" s="71"/>
      <c r="AQ15" s="63">
        <v>-100</v>
      </c>
      <c r="AR15" s="71"/>
      <c r="AS15" s="63">
        <v>-100</v>
      </c>
      <c r="AT15" s="71"/>
      <c r="AU15" s="63">
        <v>-100</v>
      </c>
      <c r="AV15" s="71"/>
      <c r="AW15" s="63" t="e">
        <v>#DIV/0!</v>
      </c>
      <c r="AX15" s="71"/>
      <c r="AY15" s="63" t="e">
        <v>#DIV/0!</v>
      </c>
      <c r="AZ15" s="71"/>
      <c r="BA15" s="63" t="e">
        <v>#DIV/0!</v>
      </c>
    </row>
    <row r="16" spans="1:53" ht="12.75" customHeight="1">
      <c r="A16" s="8" t="s">
        <v>76</v>
      </c>
      <c r="B16" s="18"/>
      <c r="C16" s="120" t="s">
        <v>123</v>
      </c>
      <c r="D16" s="19"/>
      <c r="E16" s="63">
        <v>1.1594570493610457</v>
      </c>
      <c r="F16" s="71"/>
      <c r="G16" s="63">
        <v>0.8486767723432376</v>
      </c>
      <c r="H16" s="71"/>
      <c r="I16" s="63">
        <v>0.28412242452875436</v>
      </c>
      <c r="J16" s="63"/>
      <c r="K16" s="63">
        <v>-75.14482278668811</v>
      </c>
      <c r="L16" s="63"/>
      <c r="M16" s="63">
        <v>-100</v>
      </c>
      <c r="N16" s="71"/>
      <c r="O16" s="63">
        <v>0.5888745882085988</v>
      </c>
      <c r="P16" s="71"/>
      <c r="Q16" s="63">
        <v>1.176825206501464</v>
      </c>
      <c r="R16" s="71"/>
      <c r="S16" s="63">
        <v>1.5079575632179099</v>
      </c>
      <c r="T16" s="71"/>
      <c r="U16" s="63">
        <v>1.3647084636059459</v>
      </c>
      <c r="V16" s="71"/>
      <c r="W16" s="63">
        <v>0.9157427387950445</v>
      </c>
      <c r="X16" s="71"/>
      <c r="Y16" s="63">
        <v>0.6410372471840065</v>
      </c>
      <c r="Z16" s="71"/>
      <c r="AA16" s="63">
        <v>0.7586202141341314</v>
      </c>
      <c r="AB16" s="71"/>
      <c r="AC16" s="63">
        <v>1.078983210824469</v>
      </c>
      <c r="AD16" s="71"/>
      <c r="AE16" s="63">
        <v>1.1561004304489808</v>
      </c>
      <c r="AF16" s="71"/>
      <c r="AG16" s="63">
        <v>0.765110365477506</v>
      </c>
      <c r="AH16" s="71"/>
      <c r="AI16" s="63">
        <v>0.02346219946389727</v>
      </c>
      <c r="AJ16" s="71"/>
      <c r="AK16" s="63">
        <v>-0.7967704790324159</v>
      </c>
      <c r="AL16" s="71"/>
      <c r="AM16" s="63">
        <v>-1.0031285403417134</v>
      </c>
      <c r="AN16" s="71"/>
      <c r="AO16" s="63">
        <v>-100</v>
      </c>
      <c r="AP16" s="71"/>
      <c r="AQ16" s="63">
        <v>-100</v>
      </c>
      <c r="AR16" s="71"/>
      <c r="AS16" s="63">
        <v>-100</v>
      </c>
      <c r="AT16" s="71"/>
      <c r="AU16" s="63">
        <v>-100</v>
      </c>
      <c r="AV16" s="71"/>
      <c r="AW16" s="63" t="e">
        <v>#DIV/0!</v>
      </c>
      <c r="AX16" s="71"/>
      <c r="AY16" s="63" t="e">
        <v>#DIV/0!</v>
      </c>
      <c r="AZ16" s="71"/>
      <c r="BA16" s="63" t="e">
        <v>#DIV/0!</v>
      </c>
    </row>
    <row r="17" spans="1:53" s="12" customFormat="1" ht="12.75" customHeight="1" thickBot="1">
      <c r="A17" s="87" t="s">
        <v>28</v>
      </c>
      <c r="B17" s="29"/>
      <c r="C17" s="68"/>
      <c r="D17" s="17"/>
      <c r="E17" s="88">
        <v>2.751812584449409</v>
      </c>
      <c r="F17" s="76"/>
      <c r="G17" s="88">
        <v>3.5626463175880474</v>
      </c>
      <c r="H17" s="76"/>
      <c r="I17" s="88">
        <v>3.31119045882311</v>
      </c>
      <c r="J17" s="76"/>
      <c r="K17" s="88">
        <v>-74.49644288291384</v>
      </c>
      <c r="L17" s="76"/>
      <c r="M17" s="88">
        <v>-100</v>
      </c>
      <c r="N17" s="76"/>
      <c r="O17" s="88">
        <v>2.6911227160180573</v>
      </c>
      <c r="P17" s="76"/>
      <c r="Q17" s="88">
        <v>2.877097281794261</v>
      </c>
      <c r="R17" s="76"/>
      <c r="S17" s="88">
        <v>2.7058949387768427</v>
      </c>
      <c r="T17" s="76"/>
      <c r="U17" s="88">
        <v>2.733549409369296</v>
      </c>
      <c r="V17" s="76"/>
      <c r="W17" s="88">
        <v>3.0949706628432994</v>
      </c>
      <c r="X17" s="76"/>
      <c r="Y17" s="88">
        <v>3.488435308788196</v>
      </c>
      <c r="Z17" s="76"/>
      <c r="AA17" s="88">
        <v>3.8288707063994787</v>
      </c>
      <c r="AB17" s="76"/>
      <c r="AC17" s="88">
        <v>3.8299332096381367</v>
      </c>
      <c r="AD17" s="76"/>
      <c r="AE17" s="88">
        <v>3.4796001287259015</v>
      </c>
      <c r="AF17" s="76"/>
      <c r="AG17" s="88">
        <v>3.3022917220179915</v>
      </c>
      <c r="AH17" s="76"/>
      <c r="AI17" s="88">
        <v>3.2285693376404856</v>
      </c>
      <c r="AJ17" s="76"/>
      <c r="AK17" s="88">
        <v>3.2380480203980433</v>
      </c>
      <c r="AL17" s="76"/>
      <c r="AM17" s="88">
        <v>3.3068563424897057</v>
      </c>
      <c r="AN17" s="76"/>
      <c r="AO17" s="88">
        <v>-100</v>
      </c>
      <c r="AP17" s="76"/>
      <c r="AQ17" s="88">
        <v>-100</v>
      </c>
      <c r="AR17" s="76"/>
      <c r="AS17" s="88">
        <v>-100</v>
      </c>
      <c r="AT17" s="76"/>
      <c r="AU17" s="88">
        <v>-100</v>
      </c>
      <c r="AV17" s="76"/>
      <c r="AW17" s="88" t="e">
        <v>#DIV/0!</v>
      </c>
      <c r="AX17" s="76"/>
      <c r="AY17" s="88" t="e">
        <v>#DIV/0!</v>
      </c>
      <c r="AZ17" s="76"/>
      <c r="BA17" s="88" t="e">
        <v>#DIV/0!</v>
      </c>
    </row>
    <row r="18" spans="1:53" ht="12">
      <c r="A18" s="89" t="s">
        <v>171</v>
      </c>
      <c r="B18" s="18"/>
      <c r="C18" s="89"/>
      <c r="D18" s="18"/>
      <c r="E18" s="90"/>
      <c r="F18" s="82"/>
      <c r="G18" s="90"/>
      <c r="H18" s="82"/>
      <c r="I18" s="90"/>
      <c r="J18" s="82"/>
      <c r="K18" s="90"/>
      <c r="L18" s="82"/>
      <c r="M18" s="90"/>
      <c r="N18" s="82"/>
      <c r="O18" s="89"/>
      <c r="P18" s="18"/>
      <c r="Q18" s="89"/>
      <c r="R18" s="18"/>
      <c r="S18" s="89"/>
      <c r="T18" s="18"/>
      <c r="U18" s="89"/>
      <c r="V18" s="18"/>
      <c r="W18" s="89"/>
      <c r="X18" s="18"/>
      <c r="Y18" s="89"/>
      <c r="Z18" s="18"/>
      <c r="AA18" s="89"/>
      <c r="AB18" s="18"/>
      <c r="AC18" s="89"/>
      <c r="AD18" s="18"/>
      <c r="AE18" s="89"/>
      <c r="AF18" s="18"/>
      <c r="AG18" s="89"/>
      <c r="AH18" s="18"/>
      <c r="AI18" s="89"/>
      <c r="AJ18" s="18"/>
      <c r="AK18" s="89"/>
      <c r="AL18" s="18"/>
      <c r="AM18" s="89"/>
      <c r="AN18" s="18"/>
      <c r="AO18" s="89"/>
      <c r="AP18" s="18"/>
      <c r="AQ18" s="89"/>
      <c r="AR18" s="18"/>
      <c r="AS18" s="89"/>
      <c r="AT18" s="18"/>
      <c r="AU18" s="89"/>
      <c r="AV18" s="18"/>
      <c r="AW18" s="89"/>
      <c r="AX18" s="18"/>
      <c r="AY18" s="89"/>
      <c r="AZ18" s="18"/>
      <c r="BA18" s="89"/>
    </row>
    <row r="19" spans="1:53" ht="12">
      <c r="A19" s="7" t="s">
        <v>17</v>
      </c>
      <c r="B19" s="18"/>
      <c r="C19" s="120" t="s">
        <v>116</v>
      </c>
      <c r="D19" s="19"/>
      <c r="E19" s="63">
        <v>1.9999633594498967</v>
      </c>
      <c r="F19" s="71"/>
      <c r="G19" s="63">
        <v>1.6855172272228103</v>
      </c>
      <c r="H19" s="71"/>
      <c r="I19" s="63">
        <v>-2.8035928919348363</v>
      </c>
      <c r="J19" s="63"/>
      <c r="K19" s="63">
        <v>-75.51913729229966</v>
      </c>
      <c r="L19" s="63"/>
      <c r="M19" s="63">
        <v>-100</v>
      </c>
      <c r="N19" s="71"/>
      <c r="O19" s="63">
        <v>3.8003596594180067</v>
      </c>
      <c r="P19" s="71"/>
      <c r="Q19" s="63">
        <v>2.01916228724508</v>
      </c>
      <c r="R19" s="71"/>
      <c r="S19" s="63">
        <v>0.9754695302143679</v>
      </c>
      <c r="T19" s="71"/>
      <c r="U19" s="63">
        <v>1.2598740211830606</v>
      </c>
      <c r="V19" s="71"/>
      <c r="W19" s="63">
        <v>2.5439950760832497</v>
      </c>
      <c r="X19" s="71"/>
      <c r="Y19" s="63">
        <v>2.5751312510626345</v>
      </c>
      <c r="Z19" s="71"/>
      <c r="AA19" s="63">
        <v>1.8105002842572882</v>
      </c>
      <c r="AB19" s="71"/>
      <c r="AC19" s="63">
        <v>-0.16549750142860198</v>
      </c>
      <c r="AD19" s="71"/>
      <c r="AE19" s="63">
        <v>-2.6458166837760033</v>
      </c>
      <c r="AF19" s="71"/>
      <c r="AG19" s="63">
        <v>-2.927710913975212</v>
      </c>
      <c r="AH19" s="71"/>
      <c r="AI19" s="63">
        <v>-2.761028913233343</v>
      </c>
      <c r="AJ19" s="71"/>
      <c r="AK19" s="63">
        <v>-2.8808803572247466</v>
      </c>
      <c r="AL19" s="71"/>
      <c r="AM19" s="63">
        <v>-2.833902065812677</v>
      </c>
      <c r="AN19" s="71"/>
      <c r="AO19" s="63">
        <v>-100</v>
      </c>
      <c r="AP19" s="71"/>
      <c r="AQ19" s="63">
        <v>-100</v>
      </c>
      <c r="AR19" s="71"/>
      <c r="AS19" s="63">
        <v>-100</v>
      </c>
      <c r="AT19" s="71"/>
      <c r="AU19" s="63">
        <v>-100</v>
      </c>
      <c r="AV19" s="71"/>
      <c r="AW19" s="63" t="e">
        <v>#DIV/0!</v>
      </c>
      <c r="AX19" s="71"/>
      <c r="AY19" s="63" t="e">
        <v>#DIV/0!</v>
      </c>
      <c r="AZ19" s="71"/>
      <c r="BA19" s="63" t="e">
        <v>#DIV/0!</v>
      </c>
    </row>
    <row r="20" spans="1:53" ht="12">
      <c r="A20" s="7" t="s">
        <v>73</v>
      </c>
      <c r="B20" s="18"/>
      <c r="C20" s="120" t="s">
        <v>117</v>
      </c>
      <c r="D20" s="19"/>
      <c r="E20" s="63">
        <v>-1.7498650350908806</v>
      </c>
      <c r="F20" s="71"/>
      <c r="G20" s="63">
        <v>-1.4799185312174945</v>
      </c>
      <c r="H20" s="71"/>
      <c r="I20" s="63">
        <v>0.017103678034424696</v>
      </c>
      <c r="J20" s="63"/>
      <c r="K20" s="63">
        <v>-74.95353056201996</v>
      </c>
      <c r="L20" s="63"/>
      <c r="M20" s="63">
        <v>-100</v>
      </c>
      <c r="N20" s="71"/>
      <c r="O20" s="63">
        <v>-3.8060207280223635</v>
      </c>
      <c r="P20" s="71"/>
      <c r="Q20" s="63">
        <v>-2.7029928292326866</v>
      </c>
      <c r="R20" s="71"/>
      <c r="S20" s="63">
        <v>-0.9762293594628879</v>
      </c>
      <c r="T20" s="71"/>
      <c r="U20" s="63">
        <v>0.5778230206449075</v>
      </c>
      <c r="V20" s="71"/>
      <c r="W20" s="63">
        <v>-0.12623575260728437</v>
      </c>
      <c r="X20" s="71"/>
      <c r="Y20" s="63">
        <v>-1.3548401332774351</v>
      </c>
      <c r="Z20" s="71"/>
      <c r="AA20" s="63">
        <v>-1.9196657626621705</v>
      </c>
      <c r="AB20" s="71"/>
      <c r="AC20" s="63">
        <v>-2.509902720335533</v>
      </c>
      <c r="AD20" s="71"/>
      <c r="AE20" s="63">
        <v>-1.457955188453941</v>
      </c>
      <c r="AF20" s="71"/>
      <c r="AG20" s="63">
        <v>0.7180404876412139</v>
      </c>
      <c r="AH20" s="71"/>
      <c r="AI20" s="63">
        <v>0.7189244531466077</v>
      </c>
      <c r="AJ20" s="71"/>
      <c r="AK20" s="63">
        <v>0.11277998939420719</v>
      </c>
      <c r="AL20" s="71"/>
      <c r="AM20" s="63">
        <v>0.4847237447519248</v>
      </c>
      <c r="AN20" s="71"/>
      <c r="AO20" s="63">
        <v>-100</v>
      </c>
      <c r="AP20" s="71"/>
      <c r="AQ20" s="63">
        <v>-100</v>
      </c>
      <c r="AR20" s="71"/>
      <c r="AS20" s="63">
        <v>-100</v>
      </c>
      <c r="AT20" s="71"/>
      <c r="AU20" s="63">
        <v>-100</v>
      </c>
      <c r="AV20" s="71"/>
      <c r="AW20" s="63" t="e">
        <v>#DIV/0!</v>
      </c>
      <c r="AX20" s="71"/>
      <c r="AY20" s="63" t="e">
        <v>#DIV/0!</v>
      </c>
      <c r="AZ20" s="71"/>
      <c r="BA20" s="63" t="e">
        <v>#DIV/0!</v>
      </c>
    </row>
    <row r="21" spans="1:53" ht="12">
      <c r="A21" s="7" t="s">
        <v>18</v>
      </c>
      <c r="B21" s="18"/>
      <c r="C21" s="120" t="s">
        <v>118</v>
      </c>
      <c r="D21" s="19"/>
      <c r="E21" s="63">
        <v>4.6999998802944365</v>
      </c>
      <c r="F21" s="71"/>
      <c r="G21" s="63">
        <v>5.443230747067962</v>
      </c>
      <c r="H21" s="71"/>
      <c r="I21" s="63">
        <v>3.0875770078051534</v>
      </c>
      <c r="J21" s="63"/>
      <c r="K21" s="63">
        <v>-74.61691731023623</v>
      </c>
      <c r="L21" s="63"/>
      <c r="M21" s="63">
        <v>-100</v>
      </c>
      <c r="N21" s="71"/>
      <c r="O21" s="63">
        <v>3.904891404330413</v>
      </c>
      <c r="P21" s="71"/>
      <c r="Q21" s="63">
        <v>4.438081057597576</v>
      </c>
      <c r="R21" s="71"/>
      <c r="S21" s="63">
        <v>4.990761161113433</v>
      </c>
      <c r="T21" s="71"/>
      <c r="U21" s="63">
        <v>5.442168310851625</v>
      </c>
      <c r="V21" s="71"/>
      <c r="W21" s="63">
        <v>5.741808326215492</v>
      </c>
      <c r="X21" s="71"/>
      <c r="Y21" s="63">
        <v>5.890707644254944</v>
      </c>
      <c r="Z21" s="71"/>
      <c r="AA21" s="63">
        <v>5.447657111929893</v>
      </c>
      <c r="AB21" s="71"/>
      <c r="AC21" s="63">
        <v>4.718471424991355</v>
      </c>
      <c r="AD21" s="71"/>
      <c r="AE21" s="63">
        <v>4.1027235693073205</v>
      </c>
      <c r="AF21" s="71"/>
      <c r="AG21" s="63">
        <v>3.244966540376537</v>
      </c>
      <c r="AH21" s="71"/>
      <c r="AI21" s="63">
        <v>2.6440016079940287</v>
      </c>
      <c r="AJ21" s="71"/>
      <c r="AK21" s="63">
        <v>2.390857647532263</v>
      </c>
      <c r="AL21" s="71"/>
      <c r="AM21" s="63">
        <v>2.369102650981292</v>
      </c>
      <c r="AN21" s="71"/>
      <c r="AO21" s="63">
        <v>-100</v>
      </c>
      <c r="AP21" s="71"/>
      <c r="AQ21" s="63">
        <v>-100</v>
      </c>
      <c r="AR21" s="71"/>
      <c r="AS21" s="63">
        <v>-100</v>
      </c>
      <c r="AT21" s="71"/>
      <c r="AU21" s="63">
        <v>-100</v>
      </c>
      <c r="AV21" s="71"/>
      <c r="AW21" s="63" t="e">
        <v>#DIV/0!</v>
      </c>
      <c r="AX21" s="71"/>
      <c r="AY21" s="63" t="e">
        <v>#DIV/0!</v>
      </c>
      <c r="AZ21" s="71"/>
      <c r="BA21" s="63" t="e">
        <v>#DIV/0!</v>
      </c>
    </row>
    <row r="22" spans="1:53" ht="12">
      <c r="A22" s="48" t="s">
        <v>74</v>
      </c>
      <c r="B22" s="18"/>
      <c r="C22" s="120" t="s">
        <v>119</v>
      </c>
      <c r="D22" s="19"/>
      <c r="E22" s="63">
        <v>2.879961764651462</v>
      </c>
      <c r="F22" s="71"/>
      <c r="G22" s="63">
        <v>7.188207304426175</v>
      </c>
      <c r="H22" s="71"/>
      <c r="I22" s="63">
        <v>10.987485151751297</v>
      </c>
      <c r="J22" s="63"/>
      <c r="K22" s="63">
        <v>-73.38539916995317</v>
      </c>
      <c r="L22" s="63"/>
      <c r="M22" s="63">
        <v>-100</v>
      </c>
      <c r="N22" s="71"/>
      <c r="O22" s="63">
        <v>5.149391211239984</v>
      </c>
      <c r="P22" s="71"/>
      <c r="Q22" s="63">
        <v>4.7438316234768685</v>
      </c>
      <c r="R22" s="71"/>
      <c r="S22" s="63">
        <v>1.6852891907386036</v>
      </c>
      <c r="T22" s="71"/>
      <c r="U22" s="63">
        <v>0.08824483072928935</v>
      </c>
      <c r="V22" s="71"/>
      <c r="W22" s="63">
        <v>2.0607785423286007</v>
      </c>
      <c r="X22" s="71"/>
      <c r="Y22" s="63">
        <v>5.29839659015392</v>
      </c>
      <c r="Z22" s="71"/>
      <c r="AA22" s="63">
        <v>9.280638978338217</v>
      </c>
      <c r="AB22" s="71"/>
      <c r="AC22" s="63">
        <v>12.158970485224563</v>
      </c>
      <c r="AD22" s="71"/>
      <c r="AE22" s="63">
        <v>11.382667853363948</v>
      </c>
      <c r="AF22" s="71"/>
      <c r="AG22" s="63">
        <v>10.550641986525466</v>
      </c>
      <c r="AH22" s="71"/>
      <c r="AI22" s="63">
        <v>10.935852988198103</v>
      </c>
      <c r="AJ22" s="71"/>
      <c r="AK22" s="63">
        <v>11.088902285675118</v>
      </c>
      <c r="AL22" s="71"/>
      <c r="AM22" s="63">
        <v>11.071031977113055</v>
      </c>
      <c r="AN22" s="71"/>
      <c r="AO22" s="63">
        <v>-100</v>
      </c>
      <c r="AP22" s="71"/>
      <c r="AQ22" s="63">
        <v>-100</v>
      </c>
      <c r="AR22" s="71"/>
      <c r="AS22" s="63">
        <v>-100</v>
      </c>
      <c r="AT22" s="71"/>
      <c r="AU22" s="63">
        <v>-100</v>
      </c>
      <c r="AV22" s="71"/>
      <c r="AW22" s="63" t="e">
        <v>#DIV/0!</v>
      </c>
      <c r="AX22" s="71"/>
      <c r="AY22" s="63" t="e">
        <v>#DIV/0!</v>
      </c>
      <c r="AZ22" s="71"/>
      <c r="BA22" s="63" t="e">
        <v>#DIV/0!</v>
      </c>
    </row>
    <row r="23" spans="1:53" ht="12">
      <c r="A23" s="7" t="s">
        <v>19</v>
      </c>
      <c r="B23" s="18"/>
      <c r="C23" s="120" t="s">
        <v>120</v>
      </c>
      <c r="D23" s="19"/>
      <c r="E23" s="63">
        <v>2.453969936962852</v>
      </c>
      <c r="F23" s="71"/>
      <c r="G23" s="63">
        <v>2.899603094402181</v>
      </c>
      <c r="H23" s="71"/>
      <c r="I23" s="63">
        <v>3.135085808948257</v>
      </c>
      <c r="J23" s="63"/>
      <c r="K23" s="63">
        <v>-74.5096767643412</v>
      </c>
      <c r="L23" s="63"/>
      <c r="M23" s="63">
        <v>-100</v>
      </c>
      <c r="N23" s="71"/>
      <c r="O23" s="63">
        <v>2.138423047365423</v>
      </c>
      <c r="P23" s="71"/>
      <c r="Q23" s="63">
        <v>2.487822775864257</v>
      </c>
      <c r="R23" s="71"/>
      <c r="S23" s="63">
        <v>2.5595827529945936</v>
      </c>
      <c r="T23" s="71"/>
      <c r="U23" s="63">
        <v>2.626467634052343</v>
      </c>
      <c r="V23" s="71"/>
      <c r="W23" s="63">
        <v>2.6754619086159392</v>
      </c>
      <c r="X23" s="71"/>
      <c r="Y23" s="63">
        <v>2.8041847652828134</v>
      </c>
      <c r="Z23" s="71"/>
      <c r="AA23" s="63">
        <v>3.0178105730086724</v>
      </c>
      <c r="AB23" s="71"/>
      <c r="AC23" s="63">
        <v>3.0961155891263026</v>
      </c>
      <c r="AD23" s="71"/>
      <c r="AE23" s="63">
        <v>3.11333551131594</v>
      </c>
      <c r="AF23" s="71"/>
      <c r="AG23" s="63">
        <v>3.172504553496025</v>
      </c>
      <c r="AH23" s="71"/>
      <c r="AI23" s="63">
        <v>3.109922702718193</v>
      </c>
      <c r="AJ23" s="71"/>
      <c r="AK23" s="63">
        <v>3.144485459039559</v>
      </c>
      <c r="AL23" s="71"/>
      <c r="AM23" s="63">
        <v>3.1905051293931397</v>
      </c>
      <c r="AN23" s="71"/>
      <c r="AO23" s="63">
        <v>-100</v>
      </c>
      <c r="AP23" s="71"/>
      <c r="AQ23" s="63">
        <v>-100</v>
      </c>
      <c r="AR23" s="71"/>
      <c r="AS23" s="63">
        <v>-100</v>
      </c>
      <c r="AT23" s="71"/>
      <c r="AU23" s="63">
        <v>-100</v>
      </c>
      <c r="AV23" s="71"/>
      <c r="AW23" s="63" t="e">
        <v>#DIV/0!</v>
      </c>
      <c r="AX23" s="71"/>
      <c r="AY23" s="63" t="e">
        <v>#DIV/0!</v>
      </c>
      <c r="AZ23" s="71"/>
      <c r="BA23" s="63" t="e">
        <v>#DIV/0!</v>
      </c>
    </row>
    <row r="24" spans="1:53" ht="12">
      <c r="A24" s="8" t="s">
        <v>75</v>
      </c>
      <c r="B24" s="18"/>
      <c r="C24" s="120" t="s">
        <v>122</v>
      </c>
      <c r="D24" s="19"/>
      <c r="E24" s="63">
        <v>3.096423844673968</v>
      </c>
      <c r="F24" s="71"/>
      <c r="G24" s="63">
        <v>3.9097529923081353</v>
      </c>
      <c r="H24" s="71"/>
      <c r="I24" s="63">
        <v>4.511818657988886</v>
      </c>
      <c r="J24" s="63"/>
      <c r="K24" s="63">
        <v>-74.20841289559932</v>
      </c>
      <c r="L24" s="63"/>
      <c r="M24" s="63">
        <v>-100</v>
      </c>
      <c r="N24" s="71"/>
      <c r="O24" s="63">
        <v>2.899370561082759</v>
      </c>
      <c r="P24" s="71"/>
      <c r="Q24" s="63">
        <v>3.141251880053253</v>
      </c>
      <c r="R24" s="71"/>
      <c r="S24" s="63">
        <v>3.084316945769716</v>
      </c>
      <c r="T24" s="71"/>
      <c r="U24" s="63">
        <v>3.257168424804524</v>
      </c>
      <c r="V24" s="71"/>
      <c r="W24" s="63">
        <v>3.551632696073259</v>
      </c>
      <c r="X24" s="71"/>
      <c r="Y24" s="63">
        <v>3.877719724396944</v>
      </c>
      <c r="Z24" s="71"/>
      <c r="AA24" s="63">
        <v>4.129105016537138</v>
      </c>
      <c r="AB24" s="71"/>
      <c r="AC24" s="63">
        <v>4.07320906593811</v>
      </c>
      <c r="AD24" s="71"/>
      <c r="AE24" s="63">
        <v>4.051321338890346</v>
      </c>
      <c r="AF24" s="71"/>
      <c r="AG24" s="63">
        <v>4.328872517355409</v>
      </c>
      <c r="AH24" s="71"/>
      <c r="AI24" s="63">
        <v>4.5979179096253375</v>
      </c>
      <c r="AJ24" s="71"/>
      <c r="AK24" s="63">
        <v>5.052472446476841</v>
      </c>
      <c r="AL24" s="71"/>
      <c r="AM24" s="63">
        <v>5.220389732422515</v>
      </c>
      <c r="AN24" s="71"/>
      <c r="AO24" s="63">
        <v>-100</v>
      </c>
      <c r="AP24" s="71"/>
      <c r="AQ24" s="63">
        <v>-100</v>
      </c>
      <c r="AR24" s="71"/>
      <c r="AS24" s="63">
        <v>-100</v>
      </c>
      <c r="AT24" s="71"/>
      <c r="AU24" s="63">
        <v>-100</v>
      </c>
      <c r="AV24" s="71"/>
      <c r="AW24" s="63" t="e">
        <v>#DIV/0!</v>
      </c>
      <c r="AX24" s="71"/>
      <c r="AY24" s="63" t="e">
        <v>#DIV/0!</v>
      </c>
      <c r="AZ24" s="71"/>
      <c r="BA24" s="63" t="e">
        <v>#DIV/0!</v>
      </c>
    </row>
    <row r="25" spans="1:53" ht="12">
      <c r="A25" s="8" t="s">
        <v>76</v>
      </c>
      <c r="B25" s="18"/>
      <c r="C25" s="120" t="s">
        <v>123</v>
      </c>
      <c r="D25" s="19"/>
      <c r="E25" s="63">
        <v>1.2117682596256119</v>
      </c>
      <c r="F25" s="71"/>
      <c r="G25" s="63">
        <v>0.9100819960028428</v>
      </c>
      <c r="H25" s="71"/>
      <c r="I25" s="63">
        <v>0.3429653360266016</v>
      </c>
      <c r="J25" s="63"/>
      <c r="K25" s="63">
        <v>-75.14604720876473</v>
      </c>
      <c r="L25" s="63"/>
      <c r="M25" s="63">
        <v>-100</v>
      </c>
      <c r="N25" s="71"/>
      <c r="O25" s="63">
        <v>0.6817734418974153</v>
      </c>
      <c r="P25" s="71"/>
      <c r="Q25" s="63">
        <v>1.2306323573282318</v>
      </c>
      <c r="R25" s="71"/>
      <c r="S25" s="63">
        <v>1.540391961122789</v>
      </c>
      <c r="T25" s="71"/>
      <c r="U25" s="63">
        <v>1.3943740427958318</v>
      </c>
      <c r="V25" s="71"/>
      <c r="W25" s="63">
        <v>0.9613032221932993</v>
      </c>
      <c r="X25" s="71"/>
      <c r="Y25" s="63">
        <v>0.6997317776349155</v>
      </c>
      <c r="Z25" s="71"/>
      <c r="AA25" s="63">
        <v>0.8265247370599305</v>
      </c>
      <c r="AB25" s="71"/>
      <c r="AC25" s="63">
        <v>1.152265405478059</v>
      </c>
      <c r="AD25" s="71"/>
      <c r="AE25" s="63">
        <v>1.2311581995953613</v>
      </c>
      <c r="AF25" s="71"/>
      <c r="AG25" s="63">
        <v>0.8341348153764194</v>
      </c>
      <c r="AH25" s="71"/>
      <c r="AI25" s="63">
        <v>0.07974039391045462</v>
      </c>
      <c r="AJ25" s="71"/>
      <c r="AK25" s="63">
        <v>-0.7609135970653602</v>
      </c>
      <c r="AL25" s="71"/>
      <c r="AM25" s="63">
        <v>-0.9961674773926066</v>
      </c>
      <c r="AN25" s="71"/>
      <c r="AO25" s="63">
        <v>-100</v>
      </c>
      <c r="AP25" s="71"/>
      <c r="AQ25" s="63">
        <v>-100</v>
      </c>
      <c r="AR25" s="71"/>
      <c r="AS25" s="63">
        <v>-100</v>
      </c>
      <c r="AT25" s="71"/>
      <c r="AU25" s="63">
        <v>-100</v>
      </c>
      <c r="AV25" s="71"/>
      <c r="AW25" s="63" t="e">
        <v>#DIV/0!</v>
      </c>
      <c r="AX25" s="71"/>
      <c r="AY25" s="63" t="e">
        <v>#DIV/0!</v>
      </c>
      <c r="AZ25" s="71"/>
      <c r="BA25" s="63" t="e">
        <v>#DIV/0!</v>
      </c>
    </row>
    <row r="26" spans="1:53" ht="13.5" thickBot="1">
      <c r="A26" s="87" t="s">
        <v>28</v>
      </c>
      <c r="B26" s="29"/>
      <c r="C26" s="68"/>
      <c r="D26" s="17"/>
      <c r="E26" s="88">
        <v>2.816779065321584</v>
      </c>
      <c r="F26" s="76"/>
      <c r="G26" s="88">
        <v>3.6076299711442106</v>
      </c>
      <c r="H26" s="76"/>
      <c r="I26" s="88">
        <v>3.347413395152632</v>
      </c>
      <c r="J26" s="76"/>
      <c r="K26" s="88">
        <v>-74.49806402341312</v>
      </c>
      <c r="L26" s="76"/>
      <c r="M26" s="88">
        <v>-100</v>
      </c>
      <c r="N26" s="76"/>
      <c r="O26" s="88">
        <v>2.7956360131909053</v>
      </c>
      <c r="P26" s="76"/>
      <c r="Q26" s="88">
        <v>2.9470000487048953</v>
      </c>
      <c r="R26" s="76"/>
      <c r="S26" s="88">
        <v>2.753256269598081</v>
      </c>
      <c r="T26" s="76"/>
      <c r="U26" s="88">
        <v>2.772396704327318</v>
      </c>
      <c r="V26" s="76"/>
      <c r="W26" s="88">
        <v>3.137771762084851</v>
      </c>
      <c r="X26" s="76"/>
      <c r="Y26" s="88">
        <v>3.5332088210331847</v>
      </c>
      <c r="Z26" s="76"/>
      <c r="AA26" s="88">
        <v>3.8753950739783605</v>
      </c>
      <c r="AB26" s="76"/>
      <c r="AC26" s="88">
        <v>3.8756162499448354</v>
      </c>
      <c r="AD26" s="76"/>
      <c r="AE26" s="88">
        <v>3.5236276053399296</v>
      </c>
      <c r="AF26" s="76"/>
      <c r="AG26" s="88">
        <v>3.3455176104031814</v>
      </c>
      <c r="AH26" s="76"/>
      <c r="AI26" s="88">
        <v>3.2643133125057844</v>
      </c>
      <c r="AJ26" s="76"/>
      <c r="AK26" s="88">
        <v>3.2603195584535616</v>
      </c>
      <c r="AL26" s="76"/>
      <c r="AM26" s="88">
        <v>3.308518754766765</v>
      </c>
      <c r="AN26" s="76"/>
      <c r="AO26" s="88">
        <v>-100</v>
      </c>
      <c r="AP26" s="76"/>
      <c r="AQ26" s="88">
        <v>-100</v>
      </c>
      <c r="AR26" s="76"/>
      <c r="AS26" s="88">
        <v>-100</v>
      </c>
      <c r="AT26" s="76"/>
      <c r="AU26" s="88">
        <v>-100</v>
      </c>
      <c r="AV26" s="76"/>
      <c r="AW26" s="88" t="e">
        <v>#DIV/0!</v>
      </c>
      <c r="AX26" s="76"/>
      <c r="AY26" s="88" t="e">
        <v>#DIV/0!</v>
      </c>
      <c r="AZ26" s="76"/>
      <c r="BA26" s="88" t="e">
        <v>#DIV/0!</v>
      </c>
    </row>
    <row r="27" spans="1:53" ht="25.5" customHeight="1">
      <c r="A27" s="124" t="s">
        <v>172</v>
      </c>
      <c r="B27" s="18"/>
      <c r="C27" s="89"/>
      <c r="D27" s="18"/>
      <c r="E27" s="90"/>
      <c r="F27" s="82"/>
      <c r="G27" s="90"/>
      <c r="H27" s="82"/>
      <c r="I27" s="90"/>
      <c r="J27" s="82"/>
      <c r="K27" s="90"/>
      <c r="L27" s="82"/>
      <c r="M27" s="90"/>
      <c r="N27" s="82"/>
      <c r="O27" s="89"/>
      <c r="P27" s="18"/>
      <c r="Q27" s="89"/>
      <c r="R27" s="18"/>
      <c r="S27" s="89"/>
      <c r="T27" s="18"/>
      <c r="U27" s="89"/>
      <c r="V27" s="18"/>
      <c r="W27" s="89"/>
      <c r="X27" s="18"/>
      <c r="Y27" s="89"/>
      <c r="Z27" s="18"/>
      <c r="AA27" s="89"/>
      <c r="AB27" s="18"/>
      <c r="AC27" s="89"/>
      <c r="AD27" s="18"/>
      <c r="AE27" s="89"/>
      <c r="AF27" s="18"/>
      <c r="AG27" s="89"/>
      <c r="AH27" s="18"/>
      <c r="AI27" s="89"/>
      <c r="AJ27" s="18"/>
      <c r="AK27" s="89"/>
      <c r="AL27" s="18"/>
      <c r="AM27" s="89"/>
      <c r="AN27" s="18"/>
      <c r="AO27" s="89"/>
      <c r="AP27" s="18"/>
      <c r="AQ27" s="89"/>
      <c r="AR27" s="18"/>
      <c r="AS27" s="89"/>
      <c r="AT27" s="18"/>
      <c r="AU27" s="89"/>
      <c r="AV27" s="18"/>
      <c r="AW27" s="89"/>
      <c r="AX27" s="18"/>
      <c r="AY27" s="89"/>
      <c r="AZ27" s="18"/>
      <c r="BA27" s="89"/>
    </row>
    <row r="28" spans="1:53" ht="12">
      <c r="A28" s="7" t="s">
        <v>17</v>
      </c>
      <c r="B28" s="18"/>
      <c r="C28" s="120" t="s">
        <v>116</v>
      </c>
      <c r="D28" s="19"/>
      <c r="E28" s="63">
        <v>2.5202164987781384</v>
      </c>
      <c r="F28" s="71"/>
      <c r="G28" s="63">
        <v>1.556930569959647</v>
      </c>
      <c r="H28" s="71"/>
      <c r="I28" s="63">
        <v>-2.8041138006402844</v>
      </c>
      <c r="J28" s="63"/>
      <c r="K28" s="63">
        <v>-75.50312071071399</v>
      </c>
      <c r="L28" s="63"/>
      <c r="M28" s="63">
        <v>-100</v>
      </c>
      <c r="N28" s="71"/>
      <c r="O28" s="63">
        <v>3.8548667873324005</v>
      </c>
      <c r="P28" s="71"/>
      <c r="Q28" s="63">
        <v>2.604312437797729</v>
      </c>
      <c r="R28" s="71"/>
      <c r="S28" s="63">
        <v>1.75086867640184</v>
      </c>
      <c r="T28" s="71"/>
      <c r="U28" s="63">
        <v>1.9084100734604537</v>
      </c>
      <c r="V28" s="71"/>
      <c r="W28" s="63">
        <v>2.7353871400727314</v>
      </c>
      <c r="X28" s="71"/>
      <c r="Y28" s="63">
        <v>2.4502737475161185</v>
      </c>
      <c r="Z28" s="71"/>
      <c r="AA28" s="63">
        <v>1.5262880188327665</v>
      </c>
      <c r="AB28" s="71"/>
      <c r="AC28" s="63">
        <v>-0.45596836041110755</v>
      </c>
      <c r="AD28" s="71"/>
      <c r="AE28" s="63">
        <v>-2.7905963242861653</v>
      </c>
      <c r="AF28" s="71"/>
      <c r="AG28" s="63">
        <v>-2.9499896206576004</v>
      </c>
      <c r="AH28" s="71"/>
      <c r="AI28" s="63">
        <v>-2.6976760244736164</v>
      </c>
      <c r="AJ28" s="71"/>
      <c r="AK28" s="63">
        <v>-2.77711346232965</v>
      </c>
      <c r="AL28" s="71"/>
      <c r="AM28" s="63">
        <v>-2.7280600595593674</v>
      </c>
      <c r="AN28" s="71"/>
      <c r="AO28" s="63">
        <v>-100</v>
      </c>
      <c r="AP28" s="71"/>
      <c r="AQ28" s="63">
        <v>-100</v>
      </c>
      <c r="AR28" s="71"/>
      <c r="AS28" s="63">
        <v>-100</v>
      </c>
      <c r="AT28" s="71"/>
      <c r="AU28" s="63">
        <v>-100</v>
      </c>
      <c r="AV28" s="71"/>
      <c r="AW28" s="63" t="e">
        <v>#DIV/0!</v>
      </c>
      <c r="AX28" s="71"/>
      <c r="AY28" s="63" t="e">
        <v>#DIV/0!</v>
      </c>
      <c r="AZ28" s="71"/>
      <c r="BA28" s="63" t="e">
        <v>#DIV/0!</v>
      </c>
    </row>
    <row r="29" spans="1:53" ht="12">
      <c r="A29" s="7" t="s">
        <v>73</v>
      </c>
      <c r="B29" s="18"/>
      <c r="C29" s="120" t="s">
        <v>117</v>
      </c>
      <c r="D29" s="19"/>
      <c r="E29" s="63">
        <v>-2.107984416412012</v>
      </c>
      <c r="F29" s="71"/>
      <c r="G29" s="63">
        <v>-1.4935309913228778</v>
      </c>
      <c r="H29" s="71"/>
      <c r="I29" s="63">
        <v>0.017271935357898727</v>
      </c>
      <c r="J29" s="63"/>
      <c r="K29" s="63">
        <v>-74.95457514622298</v>
      </c>
      <c r="L29" s="63"/>
      <c r="M29" s="63">
        <v>-100</v>
      </c>
      <c r="N29" s="71"/>
      <c r="O29" s="63">
        <v>-4.021196343204602</v>
      </c>
      <c r="P29" s="71"/>
      <c r="Q29" s="63">
        <v>-3.093651501849426</v>
      </c>
      <c r="R29" s="71"/>
      <c r="S29" s="63">
        <v>-1.4263502514727078</v>
      </c>
      <c r="T29" s="71"/>
      <c r="U29" s="63">
        <v>0.19905339054275828</v>
      </c>
      <c r="V29" s="71"/>
      <c r="W29" s="63">
        <v>-0.2960375375597679</v>
      </c>
      <c r="X29" s="71"/>
      <c r="Y29" s="63">
        <v>-1.3767701595835513</v>
      </c>
      <c r="Z29" s="71"/>
      <c r="AA29" s="63">
        <v>-1.8624249290945527</v>
      </c>
      <c r="AB29" s="71"/>
      <c r="AC29" s="63">
        <v>-2.433192065454115</v>
      </c>
      <c r="AD29" s="71"/>
      <c r="AE29" s="63">
        <v>-1.42371472260574</v>
      </c>
      <c r="AF29" s="71"/>
      <c r="AG29" s="63">
        <v>0.7183248123244557</v>
      </c>
      <c r="AH29" s="71"/>
      <c r="AI29" s="63">
        <v>0.7032688418701527</v>
      </c>
      <c r="AJ29" s="71"/>
      <c r="AK29" s="63">
        <v>0.09351080276007728</v>
      </c>
      <c r="AL29" s="71"/>
      <c r="AM29" s="63">
        <v>0.47364457831324813</v>
      </c>
      <c r="AN29" s="71"/>
      <c r="AO29" s="63">
        <v>-100</v>
      </c>
      <c r="AP29" s="71"/>
      <c r="AQ29" s="63">
        <v>-100</v>
      </c>
      <c r="AR29" s="71"/>
      <c r="AS29" s="63">
        <v>-100</v>
      </c>
      <c r="AT29" s="71"/>
      <c r="AU29" s="63">
        <v>-100</v>
      </c>
      <c r="AV29" s="71"/>
      <c r="AW29" s="63" t="e">
        <v>#DIV/0!</v>
      </c>
      <c r="AX29" s="71"/>
      <c r="AY29" s="63" t="e">
        <v>#DIV/0!</v>
      </c>
      <c r="AZ29" s="71"/>
      <c r="BA29" s="63" t="e">
        <v>#DIV/0!</v>
      </c>
    </row>
    <row r="30" spans="1:53" ht="12">
      <c r="A30" s="7" t="s">
        <v>18</v>
      </c>
      <c r="B30" s="18"/>
      <c r="C30" s="120" t="s">
        <v>118</v>
      </c>
      <c r="D30" s="19"/>
      <c r="E30" s="63">
        <v>4.269671607540282</v>
      </c>
      <c r="F30" s="71"/>
      <c r="G30" s="63">
        <v>5.7060476448949515</v>
      </c>
      <c r="H30" s="71"/>
      <c r="I30" s="63">
        <v>3.08649950865556</v>
      </c>
      <c r="J30" s="63"/>
      <c r="K30" s="63">
        <v>-74.61644638646891</v>
      </c>
      <c r="L30" s="63"/>
      <c r="M30" s="63">
        <v>-100</v>
      </c>
      <c r="N30" s="71"/>
      <c r="O30" s="63">
        <v>3.4335271208490337</v>
      </c>
      <c r="P30" s="71"/>
      <c r="Q30" s="63">
        <v>3.9063586292410912</v>
      </c>
      <c r="R30" s="71"/>
      <c r="S30" s="63">
        <v>4.529521263553282</v>
      </c>
      <c r="T30" s="71"/>
      <c r="U30" s="63">
        <v>5.18436770087356</v>
      </c>
      <c r="V30" s="71"/>
      <c r="W30" s="63">
        <v>5.82222105432475</v>
      </c>
      <c r="X30" s="71"/>
      <c r="Y30" s="63">
        <v>6.179952171866421</v>
      </c>
      <c r="Z30" s="71"/>
      <c r="AA30" s="63">
        <v>5.813383623764712</v>
      </c>
      <c r="AB30" s="71"/>
      <c r="AC30" s="63">
        <v>5.029215964470457</v>
      </c>
      <c r="AD30" s="71"/>
      <c r="AE30" s="63">
        <v>4.230042940415801</v>
      </c>
      <c r="AF30" s="71"/>
      <c r="AG30" s="63">
        <v>3.2489652610922626</v>
      </c>
      <c r="AH30" s="71"/>
      <c r="AI30" s="63">
        <v>2.583097357065811</v>
      </c>
      <c r="AJ30" s="71"/>
      <c r="AK30" s="63">
        <v>2.321693360966126</v>
      </c>
      <c r="AL30" s="71"/>
      <c r="AM30" s="63">
        <v>2.3480867401268757</v>
      </c>
      <c r="AN30" s="71"/>
      <c r="AO30" s="63">
        <v>-100</v>
      </c>
      <c r="AP30" s="71"/>
      <c r="AQ30" s="63">
        <v>-100</v>
      </c>
      <c r="AR30" s="71"/>
      <c r="AS30" s="63">
        <v>-100</v>
      </c>
      <c r="AT30" s="71"/>
      <c r="AU30" s="63">
        <v>-100</v>
      </c>
      <c r="AV30" s="71"/>
      <c r="AW30" s="63" t="e">
        <v>#DIV/0!</v>
      </c>
      <c r="AX30" s="71"/>
      <c r="AY30" s="63" t="e">
        <v>#DIV/0!</v>
      </c>
      <c r="AZ30" s="71"/>
      <c r="BA30" s="63" t="e">
        <v>#DIV/0!</v>
      </c>
    </row>
    <row r="31" spans="1:53" ht="12">
      <c r="A31" s="48" t="s">
        <v>74</v>
      </c>
      <c r="B31" s="18"/>
      <c r="C31" s="120" t="s">
        <v>119</v>
      </c>
      <c r="D31" s="19"/>
      <c r="E31" s="63">
        <v>2.960956762209266</v>
      </c>
      <c r="F31" s="71"/>
      <c r="G31" s="63">
        <v>7.279174705574198</v>
      </c>
      <c r="H31" s="71"/>
      <c r="I31" s="63">
        <v>10.986929314731398</v>
      </c>
      <c r="J31" s="63"/>
      <c r="K31" s="63">
        <v>-73.38694883790795</v>
      </c>
      <c r="L31" s="63"/>
      <c r="M31" s="63">
        <v>-100</v>
      </c>
      <c r="N31" s="71"/>
      <c r="O31" s="63">
        <v>5.201064773146191</v>
      </c>
      <c r="P31" s="71"/>
      <c r="Q31" s="63">
        <v>4.822351805572089</v>
      </c>
      <c r="R31" s="71"/>
      <c r="S31" s="63">
        <v>1.778411323616691</v>
      </c>
      <c r="T31" s="71"/>
      <c r="U31" s="63">
        <v>0.18854936225483065</v>
      </c>
      <c r="V31" s="71"/>
      <c r="W31" s="63">
        <v>2.1648281136422254</v>
      </c>
      <c r="X31" s="71"/>
      <c r="Y31" s="63">
        <v>5.399311249590033</v>
      </c>
      <c r="Z31" s="71"/>
      <c r="AA31" s="63">
        <v>9.369600396576661</v>
      </c>
      <c r="AB31" s="71"/>
      <c r="AC31" s="63">
        <v>12.22447195251024</v>
      </c>
      <c r="AD31" s="71"/>
      <c r="AE31" s="63">
        <v>11.411339726742774</v>
      </c>
      <c r="AF31" s="71"/>
      <c r="AG31" s="63">
        <v>10.553098735252853</v>
      </c>
      <c r="AH31" s="71"/>
      <c r="AI31" s="63">
        <v>10.922957910678676</v>
      </c>
      <c r="AJ31" s="71"/>
      <c r="AK31" s="63">
        <v>11.070821329468528</v>
      </c>
      <c r="AL31" s="71"/>
      <c r="AM31" s="63">
        <v>11.058035339726935</v>
      </c>
      <c r="AN31" s="71"/>
      <c r="AO31" s="63">
        <v>-100</v>
      </c>
      <c r="AP31" s="71"/>
      <c r="AQ31" s="63">
        <v>-100</v>
      </c>
      <c r="AR31" s="71"/>
      <c r="AS31" s="63">
        <v>-100</v>
      </c>
      <c r="AT31" s="71"/>
      <c r="AU31" s="63">
        <v>-100</v>
      </c>
      <c r="AV31" s="71"/>
      <c r="AW31" s="63" t="e">
        <v>#DIV/0!</v>
      </c>
      <c r="AX31" s="71"/>
      <c r="AY31" s="63" t="e">
        <v>#DIV/0!</v>
      </c>
      <c r="AZ31" s="71"/>
      <c r="BA31" s="63" t="e">
        <v>#DIV/0!</v>
      </c>
    </row>
    <row r="32" spans="1:53" ht="12">
      <c r="A32" s="7" t="s">
        <v>19</v>
      </c>
      <c r="B32" s="18"/>
      <c r="C32" s="120" t="s">
        <v>120</v>
      </c>
      <c r="D32" s="19"/>
      <c r="E32" s="63">
        <v>2.2437037732241594</v>
      </c>
      <c r="F32" s="71"/>
      <c r="G32" s="63">
        <v>2.996553813464753</v>
      </c>
      <c r="H32" s="71"/>
      <c r="I32" s="63">
        <v>3.152783548935667</v>
      </c>
      <c r="J32" s="63"/>
      <c r="K32" s="63">
        <v>-74.5059814590408</v>
      </c>
      <c r="L32" s="63"/>
      <c r="M32" s="63">
        <v>-100</v>
      </c>
      <c r="N32" s="71"/>
      <c r="O32" s="63">
        <v>1.86823730046064</v>
      </c>
      <c r="P32" s="71"/>
      <c r="Q32" s="63">
        <v>2.2279091918891547</v>
      </c>
      <c r="R32" s="71"/>
      <c r="S32" s="63">
        <v>2.3574475414458007</v>
      </c>
      <c r="T32" s="71"/>
      <c r="U32" s="63">
        <v>2.5168306502589832</v>
      </c>
      <c r="V32" s="71"/>
      <c r="W32" s="63">
        <v>2.6994570900368497</v>
      </c>
      <c r="X32" s="71"/>
      <c r="Y32" s="63">
        <v>2.9082235603352435</v>
      </c>
      <c r="Z32" s="71"/>
      <c r="AA32" s="63">
        <v>3.1525301439837117</v>
      </c>
      <c r="AB32" s="71"/>
      <c r="AC32" s="63">
        <v>3.220220952327635</v>
      </c>
      <c r="AD32" s="71"/>
      <c r="AE32" s="63">
        <v>3.1761686022979685</v>
      </c>
      <c r="AF32" s="71"/>
      <c r="AG32" s="63">
        <v>3.192193004988564</v>
      </c>
      <c r="AH32" s="71"/>
      <c r="AI32" s="63">
        <v>3.107890279064107</v>
      </c>
      <c r="AJ32" s="71"/>
      <c r="AK32" s="63">
        <v>3.135748443093167</v>
      </c>
      <c r="AL32" s="71"/>
      <c r="AM32" s="63">
        <v>3.2020066319784046</v>
      </c>
      <c r="AN32" s="71"/>
      <c r="AO32" s="63">
        <v>-100</v>
      </c>
      <c r="AP32" s="71"/>
      <c r="AQ32" s="63">
        <v>-100</v>
      </c>
      <c r="AR32" s="71"/>
      <c r="AS32" s="63">
        <v>-100</v>
      </c>
      <c r="AT32" s="71"/>
      <c r="AU32" s="63">
        <v>-100</v>
      </c>
      <c r="AV32" s="71"/>
      <c r="AW32" s="63" t="e">
        <v>#DIV/0!</v>
      </c>
      <c r="AX32" s="71"/>
      <c r="AY32" s="63" t="e">
        <v>#DIV/0!</v>
      </c>
      <c r="AZ32" s="71"/>
      <c r="BA32" s="63" t="e">
        <v>#DIV/0!</v>
      </c>
    </row>
    <row r="33" spans="1:53" ht="12">
      <c r="A33" s="8" t="s">
        <v>75</v>
      </c>
      <c r="B33" s="18"/>
      <c r="C33" s="120" t="s">
        <v>122</v>
      </c>
      <c r="D33" s="19"/>
      <c r="E33" s="63">
        <v>2.7142689308016887</v>
      </c>
      <c r="F33" s="71"/>
      <c r="G33" s="63">
        <v>3.9462091098769525</v>
      </c>
      <c r="H33" s="71"/>
      <c r="I33" s="63">
        <v>4.493779241408236</v>
      </c>
      <c r="J33" s="63"/>
      <c r="K33" s="63">
        <v>-74.21050985916952</v>
      </c>
      <c r="L33" s="63"/>
      <c r="M33" s="63">
        <v>-100</v>
      </c>
      <c r="N33" s="71"/>
      <c r="O33" s="63">
        <v>2.4426040006867877</v>
      </c>
      <c r="P33" s="71"/>
      <c r="Q33" s="63">
        <v>2.692536710464788</v>
      </c>
      <c r="R33" s="71"/>
      <c r="S33" s="63">
        <v>2.7101821042132324</v>
      </c>
      <c r="T33" s="71"/>
      <c r="U33" s="63">
        <v>3.0063645817475004</v>
      </c>
      <c r="V33" s="71"/>
      <c r="W33" s="63">
        <v>3.4796298036000595</v>
      </c>
      <c r="X33" s="71"/>
      <c r="Y33" s="63">
        <v>3.9206252311689394</v>
      </c>
      <c r="Z33" s="71"/>
      <c r="AA33" s="63">
        <v>4.218105858721111</v>
      </c>
      <c r="AB33" s="71"/>
      <c r="AC33" s="63">
        <v>4.157615321718433</v>
      </c>
      <c r="AD33" s="71"/>
      <c r="AE33" s="63">
        <v>4.073824058586606</v>
      </c>
      <c r="AF33" s="71"/>
      <c r="AG33" s="63">
        <v>4.307419652053235</v>
      </c>
      <c r="AH33" s="71"/>
      <c r="AI33" s="63">
        <v>4.563652861647349</v>
      </c>
      <c r="AJ33" s="71"/>
      <c r="AK33" s="63">
        <v>5.01438734840427</v>
      </c>
      <c r="AL33" s="71"/>
      <c r="AM33" s="63">
        <v>5.197322194589771</v>
      </c>
      <c r="AN33" s="71"/>
      <c r="AO33" s="63">
        <v>-100</v>
      </c>
      <c r="AP33" s="71"/>
      <c r="AQ33" s="63">
        <v>-100</v>
      </c>
      <c r="AR33" s="71"/>
      <c r="AS33" s="63">
        <v>-100</v>
      </c>
      <c r="AT33" s="71"/>
      <c r="AU33" s="63">
        <v>-100</v>
      </c>
      <c r="AV33" s="71"/>
      <c r="AW33" s="63" t="e">
        <v>#DIV/0!</v>
      </c>
      <c r="AX33" s="71"/>
      <c r="AY33" s="63" t="e">
        <v>#DIV/0!</v>
      </c>
      <c r="AZ33" s="71"/>
      <c r="BA33" s="63" t="e">
        <v>#DIV/0!</v>
      </c>
    </row>
    <row r="34" spans="1:53" ht="12">
      <c r="A34" s="8" t="s">
        <v>76</v>
      </c>
      <c r="B34" s="18"/>
      <c r="C34" s="120" t="s">
        <v>123</v>
      </c>
      <c r="D34" s="19"/>
      <c r="E34" s="100">
        <v>1.3030066855783673</v>
      </c>
      <c r="F34" s="71"/>
      <c r="G34" s="100">
        <v>1.071670219759091</v>
      </c>
      <c r="H34" s="71"/>
      <c r="I34" s="100">
        <v>0.35737639777153607</v>
      </c>
      <c r="J34" s="100"/>
      <c r="K34" s="100">
        <v>-75.14730114345633</v>
      </c>
      <c r="L34" s="100"/>
      <c r="M34" s="100">
        <v>-100</v>
      </c>
      <c r="N34" s="71"/>
      <c r="O34" s="100">
        <v>0.7295846559938424</v>
      </c>
      <c r="P34" s="71"/>
      <c r="Q34" s="100">
        <v>1.3030557340345972</v>
      </c>
      <c r="R34" s="71"/>
      <c r="S34" s="100">
        <v>1.6494393418157616</v>
      </c>
      <c r="T34" s="71"/>
      <c r="U34" s="100">
        <v>1.5298741497543178</v>
      </c>
      <c r="V34" s="71"/>
      <c r="W34" s="100">
        <v>1.1265019787233488</v>
      </c>
      <c r="X34" s="71"/>
      <c r="Y34" s="100">
        <v>0.8653702353328852</v>
      </c>
      <c r="Z34" s="71"/>
      <c r="AA34" s="100">
        <v>0.9913891724688373</v>
      </c>
      <c r="AB34" s="71"/>
      <c r="AC34" s="100">
        <v>1.302842843938068</v>
      </c>
      <c r="AD34" s="71"/>
      <c r="AE34" s="100">
        <v>1.3242362078977443</v>
      </c>
      <c r="AF34" s="71"/>
      <c r="AG34" s="100">
        <v>0.8736928224843066</v>
      </c>
      <c r="AH34" s="71"/>
      <c r="AI34" s="100">
        <v>0.06106068720579394</v>
      </c>
      <c r="AJ34" s="71"/>
      <c r="AK34" s="100">
        <v>-0.8151706033616035</v>
      </c>
      <c r="AL34" s="71"/>
      <c r="AM34" s="100">
        <v>-1.0261904011707124</v>
      </c>
      <c r="AN34" s="71"/>
      <c r="AO34" s="100">
        <v>-100</v>
      </c>
      <c r="AP34" s="71"/>
      <c r="AQ34" s="100">
        <v>-100</v>
      </c>
      <c r="AR34" s="71"/>
      <c r="AS34" s="100">
        <v>-100</v>
      </c>
      <c r="AT34" s="71"/>
      <c r="AU34" s="100">
        <v>-100</v>
      </c>
      <c r="AV34" s="71"/>
      <c r="AW34" s="100" t="e">
        <v>#DIV/0!</v>
      </c>
      <c r="AX34" s="71"/>
      <c r="AY34" s="100" t="e">
        <v>#DIV/0!</v>
      </c>
      <c r="AZ34" s="71"/>
      <c r="BA34" s="100" t="e">
        <v>#DIV/0!</v>
      </c>
    </row>
    <row r="35" spans="1:53" ht="13.5" thickBot="1">
      <c r="A35" s="87" t="s">
        <v>28</v>
      </c>
      <c r="B35" s="29"/>
      <c r="C35" s="68"/>
      <c r="D35" s="17"/>
      <c r="E35" s="88">
        <v>2.6648303819899466</v>
      </c>
      <c r="F35" s="76"/>
      <c r="G35" s="88">
        <v>3.749136230554484</v>
      </c>
      <c r="H35" s="76"/>
      <c r="I35" s="88">
        <v>3.3988360314479715</v>
      </c>
      <c r="J35" s="76"/>
      <c r="K35" s="88">
        <v>-74.48898237986657</v>
      </c>
      <c r="L35" s="76"/>
      <c r="M35" s="88">
        <v>-100</v>
      </c>
      <c r="N35" s="76"/>
      <c r="O35" s="88">
        <v>2.561044824807923</v>
      </c>
      <c r="P35" s="76"/>
      <c r="Q35" s="88">
        <v>2.753925636812138</v>
      </c>
      <c r="R35" s="76"/>
      <c r="S35" s="88">
        <v>2.620568193439188</v>
      </c>
      <c r="T35" s="76"/>
      <c r="U35" s="88">
        <v>2.722825992718314</v>
      </c>
      <c r="V35" s="76"/>
      <c r="W35" s="88">
        <v>3.2068092515428193</v>
      </c>
      <c r="X35" s="76"/>
      <c r="Y35" s="88">
        <v>3.679723590844297</v>
      </c>
      <c r="Z35" s="76"/>
      <c r="AA35" s="88">
        <v>4.055340958391596</v>
      </c>
      <c r="AB35" s="76"/>
      <c r="AC35" s="88">
        <v>4.045097490153937</v>
      </c>
      <c r="AD35" s="76"/>
      <c r="AE35" s="88">
        <v>3.6254574058853795</v>
      </c>
      <c r="AF35" s="76"/>
      <c r="AG35" s="88">
        <v>3.396811068760175</v>
      </c>
      <c r="AH35" s="76"/>
      <c r="AI35" s="88">
        <v>3.2933771408531154</v>
      </c>
      <c r="AJ35" s="76"/>
      <c r="AK35" s="88">
        <v>3.2852205844240867</v>
      </c>
      <c r="AL35" s="76"/>
      <c r="AM35" s="88">
        <v>3.3554686254610777</v>
      </c>
      <c r="AN35" s="76"/>
      <c r="AO35" s="88">
        <v>-100</v>
      </c>
      <c r="AP35" s="76"/>
      <c r="AQ35" s="88">
        <v>-100</v>
      </c>
      <c r="AR35" s="76"/>
      <c r="AS35" s="88">
        <v>-100</v>
      </c>
      <c r="AT35" s="76"/>
      <c r="AU35" s="88">
        <v>-100</v>
      </c>
      <c r="AV35" s="76"/>
      <c r="AW35" s="88" t="e">
        <v>#DIV/0!</v>
      </c>
      <c r="AX35" s="76"/>
      <c r="AY35" s="88" t="e">
        <v>#DIV/0!</v>
      </c>
      <c r="AZ35" s="76"/>
      <c r="BA35" s="88" t="e">
        <v>#DIV/0!</v>
      </c>
    </row>
  </sheetData>
  <printOptions horizontalCentered="1"/>
  <pageMargins left="0.3937007874015748" right="0.3937007874015748" top="0.1968503937007874" bottom="0.3937007874015748" header="0.5118110236220472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tablas de la contabilidad trimestral</dc:title>
  <dc:subject/>
  <dc:creator>ine</dc:creator>
  <cp:keywords/>
  <dc:description/>
  <cp:lastModifiedBy>ine</cp:lastModifiedBy>
  <cp:lastPrinted>2000-06-21T07:36:09Z</cp:lastPrinted>
  <dcterms:created xsi:type="dcterms:W3CDTF">1999-06-23T08:25:44Z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